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hkevich.e\Desktop\Заявки на оплату\По взысканию задолженности\"/>
    </mc:Choice>
  </mc:AlternateContent>
  <bookViews>
    <workbookView xWindow="120" yWindow="120" windowWidth="28650" windowHeight="12030"/>
  </bookViews>
  <sheets>
    <sheet name="Лист1" sheetId="1" r:id="rId1"/>
    <sheet name="Лист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\0">#REF!</definedName>
    <definedName name="\a">#REF!</definedName>
    <definedName name="\m">#REF!</definedName>
    <definedName name="\n">#REF!</definedName>
    <definedName name="\o">#REF!</definedName>
    <definedName name="______SP1">[1]FES!#REF!</definedName>
    <definedName name="______SP10">[1]FES!#REF!</definedName>
    <definedName name="______SP11">[1]FES!#REF!</definedName>
    <definedName name="______SP12">[1]FES!#REF!</definedName>
    <definedName name="______SP13">[1]FES!#REF!</definedName>
    <definedName name="______SP14">[1]FES!#REF!</definedName>
    <definedName name="______SP15">[1]FES!#REF!</definedName>
    <definedName name="______SP16">[1]FES!#REF!</definedName>
    <definedName name="______SP17">[1]FES!#REF!</definedName>
    <definedName name="______SP18">[1]FES!#REF!</definedName>
    <definedName name="______SP19">[1]FES!#REF!</definedName>
    <definedName name="______SP2">[1]FES!#REF!</definedName>
    <definedName name="______SP20">[1]FES!#REF!</definedName>
    <definedName name="______SP3">[1]FES!#REF!</definedName>
    <definedName name="______SP4">[1]FES!#REF!</definedName>
    <definedName name="______SP5">[1]FES!#REF!</definedName>
    <definedName name="______SP7">[1]FES!#REF!</definedName>
    <definedName name="______SP8">[1]FES!#REF!</definedName>
    <definedName name="______SP9">[1]FES!#REF!</definedName>
    <definedName name="_____SP1">[1]FES!#REF!</definedName>
    <definedName name="_____SP10">[1]FES!#REF!</definedName>
    <definedName name="_____SP11">[1]FES!#REF!</definedName>
    <definedName name="_____SP12">[1]FES!#REF!</definedName>
    <definedName name="_____SP13">[1]FES!#REF!</definedName>
    <definedName name="_____SP14">[1]FES!#REF!</definedName>
    <definedName name="_____SP15">[1]FES!#REF!</definedName>
    <definedName name="_____SP16">[1]FES!#REF!</definedName>
    <definedName name="_____SP17">[1]FES!#REF!</definedName>
    <definedName name="_____SP18">[1]FES!#REF!</definedName>
    <definedName name="_____SP19">[1]FES!#REF!</definedName>
    <definedName name="_____SP2">[1]FES!#REF!</definedName>
    <definedName name="_____SP20">[1]FES!#REF!</definedName>
    <definedName name="_____SP3">[1]FES!#REF!</definedName>
    <definedName name="_____SP4">[1]FES!#REF!</definedName>
    <definedName name="_____SP5">[1]FES!#REF!</definedName>
    <definedName name="_____SP7">[1]FES!#REF!</definedName>
    <definedName name="_____SP8">[1]FES!#REF!</definedName>
    <definedName name="_____SP9">[1]FES!#REF!</definedName>
    <definedName name="____C370000">#REF!</definedName>
    <definedName name="____SP1">[2]FES!#REF!</definedName>
    <definedName name="____SP10">[2]FES!#REF!</definedName>
    <definedName name="____SP11">[2]FES!#REF!</definedName>
    <definedName name="____SP12">[2]FES!#REF!</definedName>
    <definedName name="____SP13">[2]FES!#REF!</definedName>
    <definedName name="____SP14">[2]FES!#REF!</definedName>
    <definedName name="____SP15">[2]FES!#REF!</definedName>
    <definedName name="____SP16">[2]FES!#REF!</definedName>
    <definedName name="____SP17">[2]FES!#REF!</definedName>
    <definedName name="____SP18">[2]FES!#REF!</definedName>
    <definedName name="____SP19">[2]FES!#REF!</definedName>
    <definedName name="____SP2">[2]FES!#REF!</definedName>
    <definedName name="____SP20">[2]FES!#REF!</definedName>
    <definedName name="____SP3">[2]FES!#REF!</definedName>
    <definedName name="____SP4">[2]FES!#REF!</definedName>
    <definedName name="____SP5">[2]FES!#REF!</definedName>
    <definedName name="____SP7">[2]FES!#REF!</definedName>
    <definedName name="____SP8">[2]FES!#REF!</definedName>
    <definedName name="____SP9">[2]FES!#REF!</definedName>
    <definedName name="___C370000">#REF!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C370000">#REF!</definedName>
    <definedName name="__IntlFixup" hidden="1">TRUE</definedName>
    <definedName name="__SP1">[2]FES!#REF!</definedName>
    <definedName name="__SP10">[2]FES!#REF!</definedName>
    <definedName name="__SP11">[2]FES!#REF!</definedName>
    <definedName name="__SP12">[2]FES!#REF!</definedName>
    <definedName name="__SP13">[2]FES!#REF!</definedName>
    <definedName name="__SP14">[2]FES!#REF!</definedName>
    <definedName name="__SP15">[2]FES!#REF!</definedName>
    <definedName name="__SP16">[2]FES!#REF!</definedName>
    <definedName name="__SP17">[2]FES!#REF!</definedName>
    <definedName name="__SP18">[2]FES!#REF!</definedName>
    <definedName name="__SP19">[2]FES!#REF!</definedName>
    <definedName name="__SP2">[2]FES!#REF!</definedName>
    <definedName name="__SP20">[2]FES!#REF!</definedName>
    <definedName name="__SP3">[2]FES!#REF!</definedName>
    <definedName name="__SP4">[2]FES!#REF!</definedName>
    <definedName name="__SP5">[2]FES!#REF!</definedName>
    <definedName name="__SP7">[2]FES!#REF!</definedName>
    <definedName name="__SP8">[2]FES!#REF!</definedName>
    <definedName name="__SP9">[2]FES!#REF!</definedName>
    <definedName name="_A">#REF!</definedName>
    <definedName name="_B">#REF!</definedName>
    <definedName name="_C">#REF!</definedName>
    <definedName name="_C370000">#REF!</definedName>
    <definedName name="_D">#REF!</definedName>
    <definedName name="_E">#REF!</definedName>
    <definedName name="_F">#REF!</definedName>
    <definedName name="_SP1">[3]FES!#REF!</definedName>
    <definedName name="_SP10">[3]FES!#REF!</definedName>
    <definedName name="_SP11">[3]FES!#REF!</definedName>
    <definedName name="_SP12">[3]FES!#REF!</definedName>
    <definedName name="_SP13">[3]FES!#REF!</definedName>
    <definedName name="_SP14">[3]FES!#REF!</definedName>
    <definedName name="_SP15">[3]FES!#REF!</definedName>
    <definedName name="_SP16">[3]FES!#REF!</definedName>
    <definedName name="_SP17">[3]FES!#REF!</definedName>
    <definedName name="_SP18">[3]FES!#REF!</definedName>
    <definedName name="_SP19">[3]FES!#REF!</definedName>
    <definedName name="_SP2">[3]FES!#REF!</definedName>
    <definedName name="_SP20">[3]FES!#REF!</definedName>
    <definedName name="_SP3">[3]FES!#REF!</definedName>
    <definedName name="_SP4">[3]FES!#REF!</definedName>
    <definedName name="_SP5">[3]FES!#REF!</definedName>
    <definedName name="_SP7">[3]FES!#REF!</definedName>
    <definedName name="_SP8">[3]FES!#REF!</definedName>
    <definedName name="_SP9">[3]FES!#REF!</definedName>
    <definedName name="_xlnm._FilterDatabase" localSheetId="0" hidden="1">Лист1!$A$6:$K$6</definedName>
    <definedName name="a">[0]!a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alumina_mt">#REF!</definedName>
    <definedName name="alumina_price">#REF!</definedName>
    <definedName name="anscount" hidden="1">1</definedName>
    <definedName name="asd">[0]!asd</definedName>
    <definedName name="b">[0]!b</definedName>
    <definedName name="Balance_Sheet">#REF!</definedName>
    <definedName name="bbbbb">[0]!USD/1.701</definedName>
    <definedName name="bbbbbb">#N/A</definedName>
    <definedName name="Beg_Bal">#REF!</definedName>
    <definedName name="Button_130">"can270398v2t05_Выпуск__реализация__запасы_Таблица"</definedName>
    <definedName name="calculations">#REF!</definedName>
    <definedName name="Capital_Purchases">#REF!</definedName>
    <definedName name="CashFlow">'[4]Master Cashflows - Contractual'!#REF!</definedName>
    <definedName name="CompOt">[0]!CompOt</definedName>
    <definedName name="CompRas">[0]!CompRas</definedName>
    <definedName name="Coût_Assistance_technique_1998">[0]!NotesHyp</definedName>
    <definedName name="csDesignMode">1</definedName>
    <definedName name="curs">#REF!</definedName>
    <definedName name="D">#REF!</definedName>
    <definedName name="d_r">#REF!</definedName>
    <definedName name="da">#REF!</definedName>
    <definedName name="Data">#REF!</definedName>
    <definedName name="del">#REF!</definedName>
    <definedName name="Depreciation_Schedule">#REF!</definedName>
    <definedName name="dfg">[0]!dfg</definedName>
    <definedName name="DM">[0]!USD/1.701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e">#REF!</definedName>
    <definedName name="End_Bal">#REF!</definedName>
    <definedName name="ew">[0]!ew</definedName>
    <definedName name="Expas">#REF!</definedName>
    <definedName name="export_year">#REF!</definedName>
    <definedName name="Extra_Pay">#REF!</definedName>
    <definedName name="fg">[0]!fg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G">[0]!USD/1.701</definedName>
    <definedName name="gg">#REF!</definedName>
    <definedName name="gggg">[0]!gggg</definedName>
    <definedName name="GoAssetChart">[0]!GoAssetChart</definedName>
    <definedName name="GoBack">[0]!GoBack</definedName>
    <definedName name="GoBalanceSheet">[0]!GoBalanceSheet</definedName>
    <definedName name="GoCashFlow">[0]!GoCashFlow</definedName>
    <definedName name="GoData">[0]!GoData</definedName>
    <definedName name="GoIncomeChart">[0]!GoIncomeChart</definedName>
    <definedName name="GoIncomeChart1">[0]!GoIncomeChart1</definedName>
    <definedName name="HEADER_BOTTOM">6</definedName>
    <definedName name="HEADER_BOTTOM_1">#N/A</definedName>
    <definedName name="Header_Row">ROW(#REF!)</definedName>
    <definedName name="hh">[0]!USD/1.701</definedName>
    <definedName name="hhhh">[0]!hhhh</definedName>
    <definedName name="iii">[0]!kk/1.81</definedName>
    <definedName name="iiii">[0]!kk/1.81</definedName>
    <definedName name="Income_Statement_1">#REF!</definedName>
    <definedName name="Income_Statement_2">#REF!</definedName>
    <definedName name="Income_Statement_3">#REF!</definedName>
    <definedName name="Int">#REF!</definedName>
    <definedName name="Interest_Rate">#REF!</definedName>
    <definedName name="jjjjjj">[0]!jjjjjj</definedName>
    <definedName name="k">[0]!k</definedName>
    <definedName name="kk">[0]!kk</definedName>
    <definedName name="kurs">#REF!</definedName>
    <definedName name="lang">[5]lang!$A$6</definedName>
    <definedName name="Language">[6]Main!$B$21</definedName>
    <definedName name="Last_Row">IF([0]!Values_Entered,Header_Row+[0]!Number_of_Payments,Header_Row)</definedName>
    <definedName name="libir6m">#REF!</definedName>
    <definedName name="limcount" hidden="1">1</definedName>
    <definedName name="LME">#REF!</definedName>
    <definedName name="Loan_Amount">#REF!</definedName>
    <definedName name="Loan_Start">#REF!</definedName>
    <definedName name="Loan_Years">#REF!</definedName>
    <definedName name="mamamia">#REF!</definedName>
    <definedName name="mm">[0]!mm</definedName>
    <definedName name="Moeuvre">[7]Personnel!#REF!</definedName>
    <definedName name="nn">kk/1.81</definedName>
    <definedName name="nnnn">kk/1.81</definedName>
    <definedName name="Num_Pmt_Per_Year">#REF!</definedName>
    <definedName name="Number_of_Payments">MATCH(0.01,End_Bal,-1)+1</definedName>
    <definedName name="ok">[8]Контроль!$E$1</definedName>
    <definedName name="output_year">#REF!</definedName>
    <definedName name="PapExpas">#REF!</definedName>
    <definedName name="Pay_Date">#REF!</definedName>
    <definedName name="Pay_Num">#REF!</definedName>
    <definedName name="Payment_Date">DATE(YEAR(Loan_Start),MONTH(Loan_Start)+Payment_Number,DAY(Loan_Start))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coubud">[7]Personnel!#REF!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mainoeuvre">#REF!</definedName>
    <definedName name="polta">'[9]2001'!#REF!</definedName>
    <definedName name="popamia">#REF!</definedName>
    <definedName name="pp">#REF!</definedName>
    <definedName name="Princ">#REF!</definedName>
    <definedName name="Print_Area_Reset">OFFSET(Full_Print,0,0,Last_Row)</definedName>
    <definedName name="promd_Запрос_с_16_по_19">#REF!</definedName>
    <definedName name="qaz">[0]!qaz</definedName>
    <definedName name="qq">[0]!USD/1.701</definedName>
    <definedName name="QryRowStr_End_1.5">#N/A</definedName>
    <definedName name="QryRowStr_Start_1.5">#N/A</definedName>
    <definedName name="QryRowStrCount">2</definedName>
    <definedName name="R_r">#REF!</definedName>
    <definedName name="Receipts_and_Disbursements">#REF!</definedName>
    <definedName name="Rent_and_Taxes">#REF!</definedName>
    <definedName name="Resnatur">#REF!</definedName>
    <definedName name="Resnatur2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nsnom">[0]!NotesHyp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it">[0]!shit</definedName>
    <definedName name="SMappros">[10]SMetstrait!$B$6:$W$57,[10]SMetstrait!$B$59:$W$113</definedName>
    <definedName name="Soude">#REF!</definedName>
    <definedName name="SoudeP97">#REF!</definedName>
    <definedName name="Staffing_Plan_1">#REF!</definedName>
    <definedName name="Staffing_Plan_2">#REF!</definedName>
    <definedName name="Statement_of_Cash_Flows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>#REF!</definedName>
    <definedName name="temp">#N/A</definedName>
    <definedName name="test">#N/A</definedName>
    <definedName name="test2">#N/A</definedName>
    <definedName name="Total_Interest">#REF!</definedName>
    <definedName name="Total_Pay">#REF!</definedName>
    <definedName name="Total_Payment">Scheduled_Payment+Extra_Payment</definedName>
    <definedName name="TRAILER_TOP">26</definedName>
    <definedName name="TRAILER_TOP_1">#N/A</definedName>
    <definedName name="us">#REF!</definedName>
    <definedName name="USD">[11]ВиВ!$B$2</definedName>
    <definedName name="USDDM">[12]оборудование!$D$2</definedName>
    <definedName name="USDRUB">[12]оборудование!$D$1</definedName>
    <definedName name="USDRUS">#REF!</definedName>
    <definedName name="uu">#REF!</definedName>
    <definedName name="Values_Entered">IF(Loan_Amount*Interest_Rate*Loan_Years*Loan_Start&gt;0,1,0)</definedName>
    <definedName name="vasea">#REF!</definedName>
    <definedName name="w">#REF!</definedName>
    <definedName name="wrn.1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www">[0]!www</definedName>
    <definedName name="z">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а">'[13]ТоКС-э'!#REF!</definedName>
    <definedName name="а1">#REF!</definedName>
    <definedName name="а30">#REF!</definedName>
    <definedName name="аа">[0]!аа</definedName>
    <definedName name="АААААААА">[0]!АААААААА</definedName>
    <definedName name="АВГ_РУБ">[14]Калькуляции!#REF!</definedName>
    <definedName name="АВГ_ТОН">[14]Калькуляции!#REF!</definedName>
    <definedName name="август">#REF!</definedName>
    <definedName name="АВЧ_ВН">#REF!</definedName>
    <definedName name="АВЧ_ДП">[14]Калькуляции!#REF!</definedName>
    <definedName name="АВЧ_ЛОК">[14]Калькуляции!#REF!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К12">[14]Калькуляции!#REF!</definedName>
    <definedName name="АК12ОЧ">[14]Калькуляции!#REF!</definedName>
    <definedName name="АК5М2">[14]Калькуляции!#REF!</definedName>
    <definedName name="АК9ПЧ">[14]Калькуляции!#REF!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маз2">[15]Дебиторка!$J$7</definedName>
    <definedName name="АЛЮМ_АВЧ">#REF!</definedName>
    <definedName name="АЛЮМ_АТЧ">#REF!</definedName>
    <definedName name="АН_Б">#REF!</definedName>
    <definedName name="АН_Б_ТОЛ">[14]Калькуляции!#REF!</definedName>
    <definedName name="АН_М">#REF!</definedName>
    <definedName name="АН_М_">#REF!</definedName>
    <definedName name="АН_М_К">[14]Калькуляции!#REF!</definedName>
    <definedName name="АН_М_П">[14]Калькуляции!#REF!</definedName>
    <definedName name="АН_М_ПК">[14]Калькуляции!#REF!</definedName>
    <definedName name="АН_М_ПРОСТ">[14]Калькуляции!#REF!</definedName>
    <definedName name="АН_С">#REF!</definedName>
    <definedName name="АПР_РУБ">#REF!</definedName>
    <definedName name="АПР_ТОН">#REF!</definedName>
    <definedName name="апрель">[0]!апрель</definedName>
    <definedName name="аренда_ваг">'[16]цены цехов'!$D$30</definedName>
    <definedName name="АТЧ_ЦЕХА">[14]Калькуляции!#REF!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>[0]!б</definedName>
    <definedName name="б1">#REF!</definedName>
    <definedName name="_xlnm.Database">#REF!</definedName>
    <definedName name="БАР">#REF!</definedName>
    <definedName name="БАР_">#REF!</definedName>
    <definedName name="бб">[0]!бб</definedName>
    <definedName name="ббббб">[0]!ббббб</definedName>
    <definedName name="бл">#REF!</definedName>
    <definedName name="Блок">#REF!</definedName>
    <definedName name="Бородино2">[15]Дебиторка!$J$9</definedName>
    <definedName name="Браво2">[15]Дебиторка!$J$10</definedName>
    <definedName name="в">'[13]ТоКС-э'!#REF!</definedName>
    <definedName name="В_В">#REF!</definedName>
    <definedName name="В_ДП">[14]Калькуляции!#REF!</definedName>
    <definedName name="В_Т">#REF!</definedName>
    <definedName name="В_Т_А">[14]Калькуляции!#REF!</definedName>
    <definedName name="В_Т_ВС">[14]Калькуляции!#REF!</definedName>
    <definedName name="В_Т_К">[14]Калькуляции!#REF!</definedName>
    <definedName name="В_Т_П">[14]Калькуляции!#REF!</definedName>
    <definedName name="В_Т_ПК">[14]Калькуляции!#REF!</definedName>
    <definedName name="В_Э">#REF!</definedName>
    <definedName name="в23ё">[0]!в23ё</definedName>
    <definedName name="В5">[17]БДДС_нов!$C$1:$H$501</definedName>
    <definedName name="ВАЛОВЫЙ">#REF!</definedName>
    <definedName name="вв">[0]!вв</definedName>
    <definedName name="ВВВВ">#REF!</definedName>
    <definedName name="Вена2">[15]Дебиторка!$J$11</definedName>
    <definedName name="вид">[18]Лист1!#REF!</definedName>
    <definedName name="ВН">#REF!</definedName>
    <definedName name="ВН_3003_ДП">#REF!</definedName>
    <definedName name="ВН_3103_ЭКС">[14]Калькуляции!#REF!</definedName>
    <definedName name="ВН_6063_ЭКС">[14]Калькуляции!#REF!</definedName>
    <definedName name="ВН_АВЧ_ВН">#REF!</definedName>
    <definedName name="ВН_АВЧ_ДП">[14]Калькуляции!#REF!</definedName>
    <definedName name="ВН_АВЧ_ТОЛ">#REF!</definedName>
    <definedName name="ВН_АВЧ_ЭКС">#REF!</definedName>
    <definedName name="ВН_АТЧ_ВН">#REF!</definedName>
    <definedName name="ВН_АТЧ_ДП">[14]Калькуляции!#REF!</definedName>
    <definedName name="ВН_АТЧ_ТОЛ">#REF!</definedName>
    <definedName name="ВН_АТЧ_ТОЛ_А">[14]Калькуляции!#REF!</definedName>
    <definedName name="ВН_АТЧ_ТОЛ_П">[14]Калькуляции!#REF!</definedName>
    <definedName name="ВН_АТЧ_ТОЛ_ПК">[14]Калькуляции!#REF!</definedName>
    <definedName name="ВН_АТЧ_ЭКС">#REF!</definedName>
    <definedName name="ВН_Р">#REF!</definedName>
    <definedName name="ВН_С_ВН">#REF!</definedName>
    <definedName name="ВН_С_ДП">[14]Калькуляции!#REF!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да">'[16]цены цехов'!$D$5</definedName>
    <definedName name="вода_НТМК">'[16]цены цехов'!$D$10</definedName>
    <definedName name="вода_обор.">'[16]цены цехов'!$D$17</definedName>
    <definedName name="вода_свежая">'[16]цены цехов'!$D$16</definedName>
    <definedName name="водоотлив_Магн.">'[16]цены цехов'!$D$35</definedName>
    <definedName name="ВОЗ">#REF!</definedName>
    <definedName name="Волгоградэнерго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уув" hidden="1">{#N/A,#N/A,TRUE,"Лист1";#N/A,#N/A,TRUE,"Лист2";#N/A,#N/A,TRUE,"Лист3"}</definedName>
    <definedName name="выв">#REF!</definedName>
    <definedName name="г">[0]!г</definedName>
    <definedName name="ГАС_Ш">#REF!</definedName>
    <definedName name="гг">#REF!</definedName>
    <definedName name="ГИД">#REF!</definedName>
    <definedName name="ГИД_ЗФА">#REF!</definedName>
    <definedName name="ГЛ">#REF!</definedName>
    <definedName name="ГЛ_">#REF!</definedName>
    <definedName name="ГЛ_ДП">[14]Калькуляции!#REF!</definedName>
    <definedName name="ГЛ_Т">#REF!</definedName>
    <definedName name="ГЛ_Ш">#REF!</definedName>
    <definedName name="глинозем">[0]!USD/1.701</definedName>
    <definedName name="ГР">#REF!</definedName>
    <definedName name="грприрцфв00ав98" hidden="1">{#N/A,#N/A,TRUE,"Лист1";#N/A,#N/A,TRUE,"Лист2";#N/A,#N/A,TRUE,"Лист3"}</definedName>
    <definedName name="грузопер_ПЖТ">'[16]цены цехов'!$D$29</definedName>
    <definedName name="грфинцкавг98Х" hidden="1">{#N/A,#N/A,TRUE,"Лист1";#N/A,#N/A,TRUE,"Лист2";#N/A,#N/A,TRUE,"Лист3"}</definedName>
    <definedName name="ГФГ">'[16]цены цехов'!$D$52</definedName>
    <definedName name="д">[19]имена!$A$1</definedName>
    <definedName name="ДАВ_ЖИД">#REF!</definedName>
    <definedName name="ДАВ_КАТАНКА">[14]Калькуляции!#REF!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анкор2">[15]Дебиторка!$J$27</definedName>
    <definedName name="дата">[20]даты!#REF!</definedName>
    <definedName name="дб">[0]!дб</definedName>
    <definedName name="Дв">[0]!Дв</definedName>
    <definedName name="ДЕК_РУБ">[14]Калькуляции!#REF!</definedName>
    <definedName name="ДЕК_Т">[14]Калькуляции!#REF!</definedName>
    <definedName name="ДЕК_ТОН">[14]Калькуляции!#REF!</definedName>
    <definedName name="декабрь">#REF!</definedName>
    <definedName name="ДЗО">'[21]титул БДР'!$A$22</definedName>
    <definedName name="ДИЗТОПЛИВО">#REF!</definedName>
    <definedName name="ДИМА">#REF!</definedName>
    <definedName name="Дионис2">[15]Дебиторка!$J$15</definedName>
    <definedName name="ДИЭТ">[14]Калькуляции!#REF!</definedName>
    <definedName name="ДОГПЕР_АВЧСЫРЕЦ">[14]Калькуляции!#REF!</definedName>
    <definedName name="ДОГПЕР_СЫРЕЦ">[14]Калькуляции!#REF!</definedName>
    <definedName name="Доллар">[22]Оборудование_стоим!#REF!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е">[0]!е</definedName>
    <definedName name="ЕСН">[23]Макро!$B$4</definedName>
    <definedName name="ж">[0]!ж</definedName>
    <definedName name="жжжжжжж">[0]!жжжжжжж</definedName>
    <definedName name="ЖИДКИЙ">#REF!</definedName>
    <definedName name="з">[0]!з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81">[14]Калькуляции!#REF!</definedName>
    <definedName name="З9">#REF!</definedName>
    <definedName name="_xlnm.Print_Titles">#REF!</definedName>
    <definedName name="ЗАРПЛАТА">#REF!</definedName>
    <definedName name="ззззз">#REF!</definedName>
    <definedName name="ззззззззззззззззззззз">[0]!ззззззззззззззззззззз</definedName>
    <definedName name="ЗКР">[14]Калькуляции!#REF!</definedName>
    <definedName name="и">[0]!и</definedName>
    <definedName name="ИЗВ_М">#REF!</definedName>
    <definedName name="ИЗМНЗП_АВЧ">#REF!</definedName>
    <definedName name="ИЗМНЗП_АТЧ">#REF!</definedName>
    <definedName name="ии">#REF!</definedName>
    <definedName name="индцкавг98" hidden="1">{#N/A,#N/A,TRUE,"Лист1";#N/A,#N/A,TRUE,"Лист2";#N/A,#N/A,TRUE,"Лист3"}</definedName>
    <definedName name="ипи">[0]!ипи</definedName>
    <definedName name="Иркутск2">[15]Дебиторка!$J$16</definedName>
    <definedName name="ИТВСП">#REF!</definedName>
    <definedName name="ИТСЫР">#REF!</definedName>
    <definedName name="ИТТР">#REF!</definedName>
    <definedName name="ИТЭН">#REF!</definedName>
    <definedName name="ИЮЛ_РУБ">[14]Калькуляции!#REF!</definedName>
    <definedName name="ИЮЛ_ТОН">[14]Калькуляции!#REF!</definedName>
    <definedName name="июль">#REF!</definedName>
    <definedName name="ИЮН_РУБ">#REF!</definedName>
    <definedName name="ИЮН_ТОН">#REF!</definedName>
    <definedName name="июнь">#REF!</definedName>
    <definedName name="й">[0]!й</definedName>
    <definedName name="йй">[0]!йй</definedName>
    <definedName name="ййййййййййййй">[0]!ййййййййййййй</definedName>
    <definedName name="ЙЦУ">#REF!</definedName>
    <definedName name="к">[19]имена!$A$17</definedName>
    <definedName name="К_СЫР">#REF!</definedName>
    <definedName name="К_СЫР_ТОЛ">[14]Калькуляции!#REF!</definedName>
    <definedName name="К2_РУБ">[14]Калькуляции!#REF!</definedName>
    <definedName name="К2_ТОН">[14]Калькуляции!#REF!</definedName>
    <definedName name="КАТАНКА">[14]Калькуляции!#REF!</definedName>
    <definedName name="КАТАНКА_КРАМЗ">[14]Калькуляции!#REF!</definedName>
    <definedName name="КБОР">[14]Калькуляции!#REF!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е">[0]!ке</definedName>
    <definedName name="кеппппппппппп" hidden="1">{#N/A,#N/A,TRUE,"Лист1";#N/A,#N/A,TRUE,"Лист2";#N/A,#N/A,TRUE,"Лист3"}</definedName>
    <definedName name="КИПиА">'[16]цены цехов'!$D$14</definedName>
    <definedName name="кл">#REF!</definedName>
    <definedName name="КнязьРюрик2">[15]Дебиторка!$J$18</definedName>
    <definedName name="КОК_ПРОК">#REF!</definedName>
    <definedName name="КОМПЛЕКСНЫЙ">[14]Калькуляции!#REF!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ЛОК">[14]Калькуляции!#REF!</definedName>
    <definedName name="КР_ЛОК_8">[14]Калькуляции!#REF!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_ЦЕХА">[14]Калькуляции!#REF!</definedName>
    <definedName name="КР_ЭЮ">[14]Калькуляции!#REF!</definedName>
    <definedName name="КРЕМНИЙ">[14]Калькуляции!#REF!</definedName>
    <definedName name="_xlnm.Criteria">[24]Données!#REF!</definedName>
    <definedName name="КрПроцент">#REF!</definedName>
    <definedName name="КРУПН_КРАМЗ">#REF!</definedName>
    <definedName name="кукеуп">[0]!кукеуп</definedName>
    <definedName name="кур">#REF!</definedName>
    <definedName name="Курс">#REF!</definedName>
    <definedName name="КурсУЕ">#REF!</definedName>
    <definedName name="л">[0]!л</definedName>
    <definedName name="лдо">DATE(YEAR(Loan_Start),MONTH(Loan_Start)+Payment_Number,DAY(Loan_Start))</definedName>
    <definedName name="ЛИГ_АЛ_М">[14]Калькуляции!#REF!</definedName>
    <definedName name="ЛИГ_БР_ТИ">[14]Калькуляции!#REF!</definedName>
    <definedName name="м">[0]!м</definedName>
    <definedName name="МАГНИЙ">[14]Калькуляции!#REF!</definedName>
    <definedName name="май">#REF!</definedName>
    <definedName name="МАЙ_РУБ">#REF!</definedName>
    <definedName name="МАЙ_ТОН">#REF!</definedName>
    <definedName name="МАР_РУБ">#REF!</definedName>
    <definedName name="МАР_ТОН">#REF!</definedName>
    <definedName name="МАРГ_ЛИГ">[14]Калькуляции!#REF!</definedName>
    <definedName name="МАРГ_ЛИГ_ДП">#REF!</definedName>
    <definedName name="МАРГ_ЛИГ_СТ">[14]Калькуляции!#REF!</definedName>
    <definedName name="март">#REF!</definedName>
    <definedName name="МЕД">#REF!</definedName>
    <definedName name="МЕД_">#REF!</definedName>
    <definedName name="МЕЛ_СУМ">#REF!</definedName>
    <definedName name="МЕСЯЦЫ">[25]Январь!#REF!</definedName>
    <definedName name="Мет_собс">#REF!</definedName>
    <definedName name="Мет_ЭЛЦ3">#REF!</definedName>
    <definedName name="Метроном2">[15]Дебиторка!$J$14</definedName>
    <definedName name="мехцех_РМП">'[16]цены цехов'!$D$26</definedName>
    <definedName name="МЛИГ_АМ">[14]Калькуляции!#REF!</definedName>
    <definedName name="МЛИГ_ЭЛ">[14]Калькуляции!#REF!</definedName>
    <definedName name="МнНДС">#REF!</definedName>
    <definedName name="МС6_РУБ">[14]Калькуляции!#REF!</definedName>
    <definedName name="МС6_ТОН">[14]Калькуляции!#REF!</definedName>
    <definedName name="МС9_РУБ">[14]Калькуляции!#REF!</definedName>
    <definedName name="МС9_ТОН">[14]Калькуляции!#REF!</definedName>
    <definedName name="мым">[0]!мым</definedName>
    <definedName name="н">'[26]Вода для ГВС'!$C$17</definedName>
    <definedName name="Н_2ЦЕХ_СКАЛ">#REF!</definedName>
    <definedName name="Н_АЛФ">#REF!</definedName>
    <definedName name="Н_АМ_МЛ">[14]Калькуляции!#REF!</definedName>
    <definedName name="Н_АНБЛ">#REF!</definedName>
    <definedName name="Н_АНБЛ_В">[14]Калькуляции!#REF!</definedName>
    <definedName name="Н_АНБЛ_Т">[14]Калькуляции!#REF!</definedName>
    <definedName name="Н_АФ_МЛ">[14]Калькуляции!#REF!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ДП">[14]Калькуляции!#REF!</definedName>
    <definedName name="Н_ГЛ_ИТ">[14]Калькуляции!#REF!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_СЫР_П">[14]Калькуляции!#REF!</definedName>
    <definedName name="Н_К_СЫР_Т">[14]Калькуляции!#REF!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ЛОК_КРСМ">[14]Калькуляции!#REF!</definedName>
    <definedName name="Н_КЛОК_СКАЛ">[14]Калькуляции!#REF!</definedName>
    <definedName name="Н_КЛОК_ФТК">[14]Калькуляции!#REF!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_АК5М2">[14]Калькуляции!#REF!</definedName>
    <definedName name="Н_КР_ПАР">[14]Калькуляции!#REF!</definedName>
    <definedName name="Н_КР19_СКАЛ">#REF!</definedName>
    <definedName name="Н_КРАК12">[14]Калькуляции!#REF!</definedName>
    <definedName name="Н_КРАК9ПЧ">[14]Калькуляции!#REF!</definedName>
    <definedName name="Н_КРЕМ_МЛ">[14]Калькуляции!#REF!</definedName>
    <definedName name="Н_КРЕМАК12">[14]Калькуляции!#REF!</definedName>
    <definedName name="Н_КРЕМАК5М2">[14]Калькуляции!#REF!</definedName>
    <definedName name="Н_КРЕМАК9ПЧ">[14]Калькуляции!#REF!</definedName>
    <definedName name="Н_КРИОЛ_МЛ">[14]Калькуляции!#REF!</definedName>
    <definedName name="Н_КРКРУПН">[14]Калькуляции!#REF!</definedName>
    <definedName name="Н_КРМЕЛКИЕ">[14]Калькуляции!#REF!</definedName>
    <definedName name="Н_КРРЕКВИЗИТЫ">[14]Калькуляции!#REF!</definedName>
    <definedName name="Н_КРСВ">#REF!</definedName>
    <definedName name="Н_КРСЛИТКИ">[14]Калькуляции!#REF!</definedName>
    <definedName name="Н_КРСМ">#REF!</definedName>
    <definedName name="Н_КРФ">[14]Калькуляции!#REF!</definedName>
    <definedName name="Н_КСГИД">#REF!</definedName>
    <definedName name="Н_КСКАУСТ">#REF!</definedName>
    <definedName name="Н_КСПЕНА">#REF!</definedName>
    <definedName name="Н_КСПЕНА_С">[14]Калькуляции!#REF!</definedName>
    <definedName name="Н_КССОДГО">#REF!</definedName>
    <definedName name="Н_КССОДКАЛ">#REF!</definedName>
    <definedName name="Н_ЛИГ_АЛ_М">[14]Калькуляции!#REF!</definedName>
    <definedName name="Н_ЛИГ_АЛ_МАК5М2">[14]Калькуляции!#REF!</definedName>
    <definedName name="Н_ЛИГ_БР_ТИ">[14]Калькуляции!#REF!</definedName>
    <definedName name="Н_МАГНАК5М2">[14]Калькуляции!#REF!</definedName>
    <definedName name="Н_МАГНАК9ПЧ">[14]Калькуляции!#REF!</definedName>
    <definedName name="Н_МАЗ">[14]Калькуляции!#REF!</definedName>
    <definedName name="Н_МАРГ_МЛ">[14]Калькуляции!#REF!</definedName>
    <definedName name="Н_МАССА">#REF!</definedName>
    <definedName name="Н_МАССА_В">[14]Калькуляции!#REF!</definedName>
    <definedName name="Н_МАССА_П">[14]Калькуляции!#REF!</definedName>
    <definedName name="Н_МАССА_ПК">[14]Калькуляции!#REF!</definedName>
    <definedName name="Н_МЕД_АК5М2">[14]Калькуляции!#REF!</definedName>
    <definedName name="Н_МЛ_3003">[14]Калькуляции!#REF!</definedName>
    <definedName name="Н_ОЛЕ">#REF!</definedName>
    <definedName name="Н_ПЕК">#REF!</definedName>
    <definedName name="Н_ПЕК_П">[14]Калькуляции!#REF!</definedName>
    <definedName name="Н_ПЕК_Т">[14]Калькуляции!#REF!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Л_АК5М2">[14]Калькуляции!#REF!</definedName>
    <definedName name="Н_СОЛАК12">[14]Калькуляции!#REF!</definedName>
    <definedName name="Н_СОЛАК9ПЧ">[14]Калькуляции!#REF!</definedName>
    <definedName name="Н_СОЛКРУПН">[14]Калькуляции!#REF!</definedName>
    <definedName name="Н_СОЛМЕЛКИЕ">[14]Калькуляции!#REF!</definedName>
    <definedName name="Н_СОЛРЕКВИЗИТЫ">[14]Калькуляции!#REF!</definedName>
    <definedName name="Н_СОЛСЛ">[14]Калькуляции!#REF!</definedName>
    <definedName name="Н_СОЛСЛИТКИ">[14]Калькуляции!#REF!</definedName>
    <definedName name="Н_СОСМАС">#REF!</definedName>
    <definedName name="Н_Т_КРСВ">#REF!</definedName>
    <definedName name="Н_Т_КРСВ3">#REF!</definedName>
    <definedName name="Н_ТИТ_АК5М2">[14]Калькуляции!#REF!</definedName>
    <definedName name="Н_ТИТ_АК9ПЧ">[14]Калькуляции!#REF!</definedName>
    <definedName name="Н_ТИТАН">#REF!</definedName>
    <definedName name="Н_ТОЛЬКОБЛОКИ">[14]Калькуляции!#REF!</definedName>
    <definedName name="Н_ТОЛЬКОМАССА">[14]Калькуляции!#REF!</definedName>
    <definedName name="Н_ФК">#REF!</definedName>
    <definedName name="Н_ФТК">#REF!</definedName>
    <definedName name="Н_Х_ДИЭТ">[14]Калькуляции!#REF!</definedName>
    <definedName name="Н_Х_КБОР">[14]Калькуляции!#REF!</definedName>
    <definedName name="Н_Х_ПЕК">[14]Калькуляции!#REF!</definedName>
    <definedName name="Н_Х_ПОГЛ">[14]Калькуляции!#REF!</definedName>
    <definedName name="Н_Х_ТЕРМ">[14]Калькуляции!#REF!</definedName>
    <definedName name="Н_Х_ТЕРМ_Д">[14]Калькуляции!#REF!</definedName>
    <definedName name="Н_ХЛНАТ">#REF!</definedName>
    <definedName name="Н_ШАРЫ">#REF!</definedName>
    <definedName name="Н_ЭНАК12">[14]Калькуляции!#REF!</definedName>
    <definedName name="Н_ЭНАК5М2">[14]Калькуляции!#REF!</definedName>
    <definedName name="Н_ЭНАК9ПЧ">[14]Калькуляции!#REF!</definedName>
    <definedName name="Н_ЭНКРУПН">#REF!</definedName>
    <definedName name="Н_ЭНМЕЛКИЕ">#REF!</definedName>
    <definedName name="Н_ЭНРЕКВИЗИТЫ">[14]Калькуляции!#REF!</definedName>
    <definedName name="Н_ЭНСЛИТКИ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ДС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Н_АВЧСЫР">[14]Калькуляции!#REF!</definedName>
    <definedName name="НН_АВЧТОВ">#REF!</definedName>
    <definedName name="нов">[0]!нов</definedName>
    <definedName name="Новое">#N/A</definedName>
    <definedName name="новое2">#N/A</definedName>
    <definedName name="норм_1">[27]Отопление!$D$14:$D$28</definedName>
    <definedName name="норм_1_част">[27]Отопление!$I$14:$I$28</definedName>
    <definedName name="норм_2">[27]Отопление!$E$14:$E$28</definedName>
    <definedName name="норм_3">[27]Отопление!$F$14:$F$28</definedName>
    <definedName name="норм_3_част">[27]Отопление!$J$14:$J$28</definedName>
    <definedName name="норм_4">[27]Отопление!$G$14:$G$28</definedName>
    <definedName name="НОЯ_РУБ">[14]Калькуляции!#REF!</definedName>
    <definedName name="НОЯ_ТОН">[14]Калькуляции!#REF!</definedName>
    <definedName name="ноябрь">#REF!</definedName>
    <definedName name="НС_МАРГЛИГ">[14]Калькуляции!#REF!</definedName>
    <definedName name="НТ_АВЧСЫР">#REF!</definedName>
    <definedName name="НТ_АК12">[14]Калькуляции!#REF!</definedName>
    <definedName name="НТ_АК5М2">[14]Калькуляции!#REF!</definedName>
    <definedName name="НТ_АК9ПЧ">[14]Калькуляции!#REF!</definedName>
    <definedName name="НТ_АЛЖ">[14]Калькуляции!#REF!</definedName>
    <definedName name="НТ_ДАВАЛ">#REF!</definedName>
    <definedName name="НТ_КАТАНКА">[14]Калькуляции!#REF!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">[14]Калькуляции!#REF!</definedName>
    <definedName name="НТ_ЧМЖ">#REF!</definedName>
    <definedName name="о">[0]!о</definedName>
    <definedName name="об_эксп">#REF!</definedName>
    <definedName name="_xlnm.Print_Area">#REF!</definedName>
    <definedName name="ОБЩ">#REF!</definedName>
    <definedName name="ОБЩ_ВН">[14]Калькуляции!#REF!</definedName>
    <definedName name="ОБЩ_Т">#REF!</definedName>
    <definedName name="ОБЩ_ТОЛ">[14]Калькуляции!#REF!</definedName>
    <definedName name="ОБЩ_ЭКС">[14]Калькуляции!#REF!</definedName>
    <definedName name="ОБЩЕ_В">[14]Калькуляции!#REF!</definedName>
    <definedName name="ОБЩЕ_ДП">[14]Калькуляции!#REF!</definedName>
    <definedName name="ОБЩЕ_Т">[14]Калькуляции!#REF!</definedName>
    <definedName name="ОБЩЕ_Т_А">[14]Калькуляции!#REF!</definedName>
    <definedName name="ОБЩЕ_Т_П">[14]Калькуляции!#REF!</definedName>
    <definedName name="ОБЩЕ_Т_ПК">[14]Калькуляции!#REF!</definedName>
    <definedName name="ОБЩЕ_Э">[14]Калькуляции!#REF!</definedName>
    <definedName name="ОБЩИТ">#REF!</definedName>
    <definedName name="объёмы">#REF!</definedName>
    <definedName name="ОКТ_РУБ">[14]Калькуляции!#REF!</definedName>
    <definedName name="ОКТ_ТОН">[14]Калькуляции!#REF!</definedName>
    <definedName name="ОКТ24">[13]График!#REF!</definedName>
    <definedName name="ОКТ25">[28]График!#REF!</definedName>
    <definedName name="октябрь">#REF!</definedName>
    <definedName name="ол">OFFSET(Full_Print,0,0,Last_Row)</definedName>
    <definedName name="ОЛЕ">#REF!</definedName>
    <definedName name="он">#REF!</definedName>
    <definedName name="оо">#REF!</definedName>
    <definedName name="ОС_АЛ_Ф">#REF!</definedName>
    <definedName name="ОС_АН_Б">#REF!</definedName>
    <definedName name="ОС_АН_Б_ТОЛ">[14]Калькуляции!#REF!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ДП">[14]Калькуляции!#REF!</definedName>
    <definedName name="ОС_ГЛ_Т">#REF!</definedName>
    <definedName name="ОС_ГЛ_Ш">#REF!</definedName>
    <definedName name="ОС_ГР">#REF!</definedName>
    <definedName name="ОС_ДИЭТ">[14]Калькуляции!#REF!</definedName>
    <definedName name="ОС_ИЗВ_М">#REF!</definedName>
    <definedName name="ОС_К_СЫР">#REF!</definedName>
    <definedName name="ОС_К_СЫР_ТОЛ">[14]Калькуляции!#REF!</definedName>
    <definedName name="ОС_КБОР">[14]Калькуляции!#REF!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КРЕМНИЙ">[14]Калькуляции!#REF!</definedName>
    <definedName name="ОС_ЛИГ_АЛ_М">[14]Калькуляции!#REF!</definedName>
    <definedName name="ОС_ЛИГ_БР_ТИ">[14]Калькуляции!#REF!</definedName>
    <definedName name="ОС_МАГНИЙ">[14]Калькуляции!#REF!</definedName>
    <definedName name="ОС_МЕД">#REF!</definedName>
    <definedName name="ОС_ОЛЕ">#REF!</definedName>
    <definedName name="ОС_П_УГ">#REF!</definedName>
    <definedName name="ОС_П_УГ_С">[14]Калькуляции!#REF!</definedName>
    <definedName name="ОС_П_ЦЕМ">#REF!</definedName>
    <definedName name="ОС_ПЕК">#REF!</definedName>
    <definedName name="ОС_ПЕК_ТОЛ">[14]Калькуляции!#REF!</definedName>
    <definedName name="ОС_ПОГЛ">[14]Калькуляции!#REF!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ЕРМ">[14]Калькуляции!#REF!</definedName>
    <definedName name="ОС_ТЕРМ_ДАВ">[14]Калькуляции!#REF!</definedName>
    <definedName name="ОС_ТИ">#REF!</definedName>
    <definedName name="ОС_ФЛ_К">#REF!</definedName>
    <definedName name="ОС_ФТ_К">#REF!</definedName>
    <definedName name="ОС_ХЛ_Н">#REF!</definedName>
    <definedName name="ОстАква2">[15]Дебиторка!$J$28</definedName>
    <definedName name="ОТК">'[16]цены цехов'!$D$54</definedName>
    <definedName name="отопление_ВАЦ">'[16]цены цехов'!$D$20</definedName>
    <definedName name="отопление_Естюн">'[16]цены цехов'!$D$19</definedName>
    <definedName name="отопление_ЛАЦ">'[16]цены цехов'!$D$21</definedName>
    <definedName name="Очаково2">[15]Дебиторка!$J$30</definedName>
    <definedName name="очистка_стоков">'[16]цены цехов'!$D$7</definedName>
    <definedName name="Оша2">[15]Дебиторка!$J$31</definedName>
    <definedName name="п">[0]!п</definedName>
    <definedName name="П_КГ_С">[14]Калькуляции!#REF!</definedName>
    <definedName name="П_УГ">#REF!</definedName>
    <definedName name="П_УГ_С">[14]Калькуляции!#REF!</definedName>
    <definedName name="П_ЦЕМ">#REF!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ар_НТМК">'[16]цены цехов'!$D$9</definedName>
    <definedName name="ПГ1_РУБ">[14]Калькуляции!#REF!</definedName>
    <definedName name="ПГ1_ТОН">[14]Калькуляции!#REF!</definedName>
    <definedName name="ПГ2_РУБ">[14]Калькуляции!#REF!</definedName>
    <definedName name="ПГ2_ТОН">[14]Калькуляции!#REF!</definedName>
    <definedName name="ПЕК">#REF!</definedName>
    <definedName name="ПЕК_ТОЛ">[14]Калькуляции!#REF!</definedName>
    <definedName name="Пепси2">[15]Дебиторка!$J$33</definedName>
    <definedName name="первый">#REF!</definedName>
    <definedName name="Период">#REF!</definedName>
    <definedName name="Пивовар2">[15]Дебиторка!$J$46</definedName>
    <definedName name="пл_1">[27]Отопление!$D$2</definedName>
    <definedName name="пл_1_част">[27]Отопление!$D$8</definedName>
    <definedName name="пл_2">[27]Отопление!$D$3</definedName>
    <definedName name="пл_3">[27]Отопление!$D$4</definedName>
    <definedName name="пл_3_част">[27]Отопление!$D$9</definedName>
    <definedName name="пл_4">[27]Отопление!$D$5</definedName>
    <definedName name="ПЛ1_РУБ">[14]Калькуляции!#REF!</definedName>
    <definedName name="ПЛ1_ТОН">[14]Калькуляции!#REF!</definedName>
    <definedName name="план">#REF!</definedName>
    <definedName name="план1">#REF!</definedName>
    <definedName name="ПЛМ2">[15]Дебиторка!$J$35</definedName>
    <definedName name="ПОГЛ">[14]Калькуляции!#REF!</definedName>
    <definedName name="погр_РОР">'[16]цены цехов'!$D$50</definedName>
    <definedName name="ПОД_К">#REF!</definedName>
    <definedName name="ПОД_КО">#REF!</definedName>
    <definedName name="ПОДОВАЯ">[14]Калькуляции!#REF!</definedName>
    <definedName name="ПОДОВАЯ_Г">[14]Калькуляции!#REF!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олная_себестоимость_2">[29]июнь9!#REF!</definedName>
    <definedName name="пост">'[30]постоянные затраты'!$F$18</definedName>
    <definedName name="ппп">[0]!ппп</definedName>
    <definedName name="пр">[31]Отопление!$D$3</definedName>
    <definedName name="Превышение">[32]Январь!$G$121:$I$121</definedName>
    <definedName name="ПРИЗНАКИ_Суммирования">[25]Январь!$B$11:$B$264</definedName>
    <definedName name="Проверка">[32]Январь!#REF!</definedName>
    <definedName name="Продэкспо2">[15]Дебиторка!$J$34</definedName>
    <definedName name="пром.вент">'[16]цены цехов'!$D$22</definedName>
    <definedName name="процент">'[31]1.2.1'!#REF!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цент1">'[31]1.2.1'!#REF!</definedName>
    <definedName name="процент2">'[31]1.2.1'!#REF!</definedName>
    <definedName name="процент3">'[31]1.2.1'!#REF!</definedName>
    <definedName name="процент4">'[31]1.2.1'!#REF!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пр">MATCH(0.01,End_Bal,-1)+1</definedName>
    <definedName name="ПУСК_АВЧ">#REF!</definedName>
    <definedName name="ПУСК_АВЧ_ЛОК">[14]Калькуляции!#REF!</definedName>
    <definedName name="ПУСК_ЛОК">[14]Калькуляции!#REF!</definedName>
    <definedName name="ПУСК_ОБАН">#REF!</definedName>
    <definedName name="ПУСК_С8БМ">#REF!</definedName>
    <definedName name="ПУСКОВЫЕ">#REF!</definedName>
    <definedName name="ПУШ">#REF!</definedName>
    <definedName name="р">[0]!р</definedName>
    <definedName name="Радуга2">[15]Дебиторка!$J$36</definedName>
    <definedName name="расшифровка">#REF!</definedName>
    <definedName name="Ремаркет2">[15]Дебиторка!$J$37</definedName>
    <definedName name="ремонты2">[0]!ремонты2</definedName>
    <definedName name="рис1" hidden="1">{#N/A,#N/A,TRUE,"Лист1";#N/A,#N/A,TRUE,"Лист2";#N/A,#N/A,TRUE,"Лист3"}</definedName>
    <definedName name="рпрпрп">IF(Values_Entered,Header_Row+прпр,Header_Row)</definedName>
    <definedName name="Рустехн2">[15]Дебиторка!$J$39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3103">[14]Калькуляции!#REF!</definedName>
    <definedName name="сброс_в_канал.">'[16]цены цехов'!$D$6</definedName>
    <definedName name="Сейл2">[15]Дебиторка!$J$41</definedName>
    <definedName name="СЕН_РУБ">[14]Калькуляции!#REF!</definedName>
    <definedName name="СЕН_ТОН">[14]Калькуляции!#REF!</definedName>
    <definedName name="сентябрь">#REF!</definedName>
    <definedName name="СЕР_К">#REF!</definedName>
    <definedName name="Сж.воздух_Экспл.">'[16]цены цехов'!$D$41</definedName>
    <definedName name="сжат.возд_Магн">'[16]цены цехов'!$D$34</definedName>
    <definedName name="СК_АН">#REF!</definedName>
    <definedName name="СОЦСТРАХ">#REF!</definedName>
    <definedName name="Список">[18]Лист1!$B$38:$B$42</definedName>
    <definedName name="СПЛАВ6063">#REF!</definedName>
    <definedName name="СПЛАВ6063_КРАМЗ">#REF!</definedName>
    <definedName name="сс">[0]!сс</definedName>
    <definedName name="СС_АВЧ">#REF!</definedName>
    <definedName name="СС_АВЧВН">#REF!</definedName>
    <definedName name="СС_АВЧДП">[14]Калькуляции!$A$401:$IV$401</definedName>
    <definedName name="СС_АВЧТОЛ">#REF!</definedName>
    <definedName name="СС_АЛФТЗФА">#REF!</definedName>
    <definedName name="СС_КРСМЕШ">#REF!</definedName>
    <definedName name="СС_МАРГ_ЛИГ">[14]Калькуляции!#REF!</definedName>
    <definedName name="СС_МАРГ_ЛИГ_ДП">#REF!</definedName>
    <definedName name="СС_МАС">[14]Калькуляции!#REF!</definedName>
    <definedName name="СС_МАССА">#REF!</definedName>
    <definedName name="СС_МАССА_П">[14]Калькуляции!$A$177:$IV$177</definedName>
    <definedName name="СС_МАССА_ПК">[14]Калькуляции!$A$178:$IV$178</definedName>
    <definedName name="СС_МАССАСРЕД">[14]Калькуляции!#REF!</definedName>
    <definedName name="СС_МАССАСРЕДН">[14]Калькуляции!#REF!</definedName>
    <definedName name="СС_СЫР">#REF!</definedName>
    <definedName name="СС_СЫРВН">#REF!</definedName>
    <definedName name="СС_СЫРДП">[14]Калькуляции!$A$67:$IV$67</definedName>
    <definedName name="СС_СЫРТОЛ">#REF!</definedName>
    <definedName name="СС_СЫРТОЛ_А">[14]Калькуляции!$A$65:$IV$65</definedName>
    <definedName name="СС_СЫРТОЛ_П">[14]Калькуляции!$A$63:$IV$63</definedName>
    <definedName name="СС_СЫРТОЛ_ПК">[14]Калькуляции!$A$64:$IV$64</definedName>
    <definedName name="сссс">[0]!сссс</definedName>
    <definedName name="ссы">[0]!ссы</definedName>
    <definedName name="Старкон2">[15]Дебиторка!$J$45</definedName>
    <definedName name="статьи">#REF!</definedName>
    <definedName name="статьи_план">#REF!</definedName>
    <definedName name="статьи_факт">#REF!</definedName>
    <definedName name="сто">#REF!</definedName>
    <definedName name="сто_проц_ф">#REF!</definedName>
    <definedName name="сто_процентов">#REF!</definedName>
    <definedName name="СтрокаЗаголовок">[32]Январь!$C$8:$C$264</definedName>
    <definedName name="СтрокаИмя">[25]Январь!$D$8:$D$264</definedName>
    <definedName name="СтрокаКод">[32]Январь!$E$8:$E$264</definedName>
    <definedName name="СтрокаСумма">[25]Январь!$B$8:$B$264</definedName>
    <definedName name="СЫР">#REF!</definedName>
    <definedName name="СЫР_ВН">#REF!</definedName>
    <definedName name="СЫР_ДП">[14]Калькуляции!#REF!</definedName>
    <definedName name="СЫР_ТОЛ">#REF!</definedName>
    <definedName name="СЫР_ТОЛ_А">[14]Калькуляции!#REF!</definedName>
    <definedName name="СЫР_ТОЛ_К">[14]Калькуляции!#REF!</definedName>
    <definedName name="СЫР_ТОЛ_П">[14]Калькуляции!#REF!</definedName>
    <definedName name="СЫР_ТОЛ_ПК">[14]Калькуляции!#REF!</definedName>
    <definedName name="СЫР_ТОЛ_СУМ">[14]Калькуляции!#REF!</definedName>
    <definedName name="СЫРА">#REF!</definedName>
    <definedName name="СЫРЬЁ">#REF!</definedName>
    <definedName name="т">[0]!т</definedName>
    <definedName name="т1">'[31]2.2.4'!$F$36</definedName>
    <definedName name="т2">'[31]2.2.4'!$F$37</definedName>
    <definedName name="Таранов2">[15]Дебиторка!$J$32</definedName>
    <definedName name="ТВ_ЭЛЦ3">#REF!</definedName>
    <definedName name="ТВЁРДЫЙ">#REF!</definedName>
    <definedName name="тепло_проц_ф">#REF!</definedName>
    <definedName name="тепло_процент">#REF!</definedName>
    <definedName name="ТЕРМ">[14]Калькуляции!#REF!</definedName>
    <definedName name="ТЕРМ_ДАВ">[14]Калькуляции!#REF!</definedName>
    <definedName name="ТЗР">#REF!</definedName>
    <definedName name="ТИ">#REF!</definedName>
    <definedName name="Товарная_продукция_2">[33]июнь9!#REF!</definedName>
    <definedName name="ТОВАРНЫЙ">#REF!</definedName>
    <definedName name="ТОЛ">#REF!</definedName>
    <definedName name="ТОЛК_МЕЛ">[14]Калькуляции!#REF!</definedName>
    <definedName name="ТОЛК_СЛТ">[14]Калькуляции!#REF!</definedName>
    <definedName name="ТОЛК_СУМ">[14]Калькуляции!#REF!</definedName>
    <definedName name="ТОЛК_ТОБ">[14]Калькуляции!#REF!</definedName>
    <definedName name="ТОЛЛИНГ_МАССА">[14]Калькуляции!#REF!</definedName>
    <definedName name="ТОЛЛИНГ_СЫРЕЦ">#REF!</definedName>
    <definedName name="ТОЛЛИНГ_СЫРЬЁ">[14]Калькуляции!#REF!</definedName>
    <definedName name="тп" hidden="1">{#N/A,#N/A,TRUE,"Лист1";#N/A,#N/A,TRUE,"Лист2";#N/A,#N/A,TRUE,"Лист3"}</definedName>
    <definedName name="ТР">#REF!</definedName>
    <definedName name="третий">#REF!</definedName>
    <definedName name="тт">#REF!</definedName>
    <definedName name="у">[0]!у</definedName>
    <definedName name="ук">[0]!ук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П">[0]!УП</definedName>
    <definedName name="УСЛУГИ_6063">[14]Калькуляции!#REF!</definedName>
    <definedName name="уфэ">[0]!уфэ</definedName>
    <definedName name="ф" hidden="1">{"konoplin - Личное представление",#N/A,TRUE,"ФинПлан_1кв";"konoplin - Личное представление",#N/A,TRUE,"ФинПлан_2кв"}</definedName>
    <definedName name="факт">#REF!</definedName>
    <definedName name="факт1">#REF!</definedName>
    <definedName name="ФЕВ_РУБ">#REF!</definedName>
    <definedName name="ФЕВ_ТОН">#REF!</definedName>
    <definedName name="февраль">#REF!</definedName>
    <definedName name="фин_">[34]коэфф!$B$2</definedName>
    <definedName name="ФЛ_К">#REF!</definedName>
    <definedName name="ФЛОТ_ОКСА">[14]Калькуляции!#REF!</definedName>
    <definedName name="форм">#REF!</definedName>
    <definedName name="Формат_ширина">[0]!Формат_ширина</definedName>
    <definedName name="формулы">#REF!</definedName>
    <definedName name="ФТ_К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в">[0]!фыв</definedName>
    <definedName name="х">[0]!х</definedName>
    <definedName name="ХЛ_Н">#REF!</definedName>
    <definedName name="хоз.работы">'[16]цены цехов'!$D$31</definedName>
    <definedName name="ц">[0]!ц</definedName>
    <definedName name="ЦЕННЗП_АВЧ">#REF!</definedName>
    <definedName name="ЦЕННЗП_АТЧ">#REF!</definedName>
    <definedName name="ЦЕХ_К">[14]Калькуляции!#REF!</definedName>
    <definedName name="ЦЕХОВЫЕ">#REF!</definedName>
    <definedName name="ЦЕХР">#REF!</definedName>
    <definedName name="ЦЕХРИТ">#REF!</definedName>
    <definedName name="ЦЕХС">#REF!</definedName>
    <definedName name="ЦЕХСЕБ_ВСЕГО">[14]Калькуляции!$A$1400:$IV$1400</definedName>
    <definedName name="ЦЛК">'[16]цены цехов'!$D$56</definedName>
    <definedName name="ЦРО">'[16]цены цехов'!$D$25</definedName>
    <definedName name="ЦС_В">[14]Калькуляции!#REF!</definedName>
    <definedName name="ЦС_ДП">[14]Калькуляции!#REF!</definedName>
    <definedName name="ЦС_Т">[14]Калькуляции!#REF!</definedName>
    <definedName name="ЦС_Т_А">[14]Калькуляции!#REF!</definedName>
    <definedName name="ЦС_Т_П">[14]Калькуляции!#REF!</definedName>
    <definedName name="ЦС_Т_ПК">[14]Калькуляции!#REF!</definedName>
    <definedName name="ЦС_Э">[14]Калькуляции!#REF!</definedName>
    <definedName name="цу">[0]!цу</definedName>
    <definedName name="ч">[0]!ч</definedName>
    <definedName name="четвертый">#REF!</definedName>
    <definedName name="ш">[0]!ш</definedName>
    <definedName name="ШифрыИмя">[35]Позиция!$B$4:$E$322</definedName>
    <definedName name="шихт_ВАЦ">'[16]цены цехов'!$D$44</definedName>
    <definedName name="шихт_ЛАЦ">'[16]цены цехов'!$D$47</definedName>
    <definedName name="ШТАНГИ">#REF!</definedName>
    <definedName name="щ">[0]!щ</definedName>
    <definedName name="щрррлтол">[0]!щрррлтол</definedName>
    <definedName name="ъ">#REF!</definedName>
    <definedName name="ы">[0]!ы</definedName>
    <definedName name="ыв">[0]!ыв</definedName>
    <definedName name="ыуаы" hidden="1">{#N/A,#N/A,TRUE,"Лист1";#N/A,#N/A,TRUE,"Лист2";#N/A,#N/A,TRUE,"Лист3"}</definedName>
    <definedName name="ыыыы">[0]!ыыыы</definedName>
    <definedName name="ыыыыы">[0]!ыыыыы</definedName>
    <definedName name="ыыыыыы">[0]!ыыыыыы</definedName>
    <definedName name="ыыыыыыыыыыыыыыы">[0]!ыыыыыыыыыыыыыыы</definedName>
    <definedName name="ь">[0]!ь</definedName>
    <definedName name="ьь">#REF!</definedName>
    <definedName name="ььььь">[0]!ььььь</definedName>
    <definedName name="э">[0]!э</definedName>
    <definedName name="эл.энергия">'[16]цены цехов'!$D$13</definedName>
    <definedName name="электро_проц_ф">#REF!</definedName>
    <definedName name="электро_процент">#REF!</definedName>
    <definedName name="ЭН">#REF!</definedName>
    <definedName name="ЭРЦ">'[16]цены цехов'!$D$15</definedName>
    <definedName name="Эталон2">[15]Дебиторка!$J$48</definedName>
    <definedName name="ЭЭ">#REF!</definedName>
    <definedName name="ЭЭ_">#REF!</definedName>
    <definedName name="ЭЭ_ДП">[14]Калькуляции!#REF!</definedName>
    <definedName name="ЭЭ_ЗФА">#REF!</definedName>
    <definedName name="ЭЭ_Т">#REF!</definedName>
    <definedName name="ЭЭ_ТОЛ">[14]Калькуляции!#REF!</definedName>
    <definedName name="эээээээээээээээээээээ">[0]!эээээээээээээээээээээ</definedName>
    <definedName name="ю">[0]!ю</definedName>
    <definedName name="я">[0]!я</definedName>
    <definedName name="ЯНВ_РУБ">#REF!</definedName>
    <definedName name="ЯНВ_ТОН">#REF!</definedName>
    <definedName name="Ярпиво2">[15]Дебиторка!$J$49</definedName>
  </definedNames>
  <calcPr calcId="162913"/>
</workbook>
</file>

<file path=xl/calcChain.xml><?xml version="1.0" encoding="utf-8"?>
<calcChain xmlns="http://schemas.openxmlformats.org/spreadsheetml/2006/main">
  <c r="E53" i="1" l="1"/>
  <c r="F53" i="1"/>
  <c r="G53" i="1"/>
  <c r="D53" i="1"/>
  <c r="G46" i="1" l="1"/>
  <c r="F46" i="1"/>
  <c r="G42" i="1"/>
  <c r="F42" i="1"/>
  <c r="F52" i="1"/>
  <c r="G52" i="1"/>
  <c r="G25" i="1"/>
  <c r="F25" i="1"/>
  <c r="G36" i="1"/>
  <c r="F36" i="1"/>
  <c r="G41" i="1"/>
  <c r="F41" i="1"/>
  <c r="G40" i="1"/>
  <c r="G15" i="1"/>
  <c r="F15" i="1"/>
  <c r="F51" i="1"/>
  <c r="G48" i="1"/>
  <c r="F48" i="1"/>
  <c r="G34" i="1"/>
  <c r="F34" i="1"/>
  <c r="G20" i="1" l="1"/>
  <c r="F20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7" i="1"/>
</calcChain>
</file>

<file path=xl/sharedStrings.xml><?xml version="1.0" encoding="utf-8"?>
<sst xmlns="http://schemas.openxmlformats.org/spreadsheetml/2006/main" count="199" uniqueCount="189">
  <si>
    <t>№ п/п</t>
  </si>
  <si>
    <t>ИНН</t>
  </si>
  <si>
    <t>Мероприятия</t>
  </si>
  <si>
    <t>ООО «Одежда»</t>
  </si>
  <si>
    <t>А26-10632/2016</t>
  </si>
  <si>
    <t>авг.16г.</t>
  </si>
  <si>
    <t>КРОО МЖК</t>
  </si>
  <si>
    <t xml:space="preserve">май 16г. </t>
  </si>
  <si>
    <t>А26-8737/2016</t>
  </si>
  <si>
    <t>ОАО «Карельский мясокомбинат»</t>
  </si>
  <si>
    <t>окт. – ноябрь 16г.;янв. - июль 17г.</t>
  </si>
  <si>
    <t>ООО «ЭКСПЕРТ»</t>
  </si>
  <si>
    <t xml:space="preserve">А26-9112/2011 </t>
  </si>
  <si>
    <t>ООО «СТРОНК»</t>
  </si>
  <si>
    <t>ИП окончено в связи с отсутствием денежных средств и имущества.</t>
  </si>
  <si>
    <t>ООО «Корпорация «Авеста»</t>
  </si>
  <si>
    <t>ООО «Информационная группа «Илекса»</t>
  </si>
  <si>
    <t>ООО «Экстрим центр»</t>
  </si>
  <si>
    <t>ООО «ТСК»</t>
  </si>
  <si>
    <t>ООО «ЭКОМОБ»</t>
  </si>
  <si>
    <t>А26-10095/2009</t>
  </si>
  <si>
    <t>срок конкурсного производства до 06.07.18г.</t>
  </si>
  <si>
    <t>ФЛ Катиев Сергей Владимирович</t>
  </si>
  <si>
    <t>КРОО «Справедливость»</t>
  </si>
  <si>
    <t>ТСЖ «Октава»</t>
  </si>
  <si>
    <t>ООО «Орлан»</t>
  </si>
  <si>
    <t>ООО «Поларсип Петрозаводск»</t>
  </si>
  <si>
    <t>ООО «Омега»</t>
  </si>
  <si>
    <t>ООО «ВС-сервис»</t>
  </si>
  <si>
    <t>МУП Прионежского района «Соцфера»</t>
  </si>
  <si>
    <t>А26-10015/2015</t>
  </si>
  <si>
    <t xml:space="preserve">ГУП РК "Карелкнига" </t>
  </si>
  <si>
    <t xml:space="preserve">ООО "Кранец" </t>
  </si>
  <si>
    <t xml:space="preserve">ООО "Малахит" </t>
  </si>
  <si>
    <t xml:space="preserve">ИП Саханов Антон Евгеньевич </t>
  </si>
  <si>
    <t xml:space="preserve">ООО "МиК" </t>
  </si>
  <si>
    <t xml:space="preserve">ИП Гусейнов Анар Джамил Оглы </t>
  </si>
  <si>
    <t xml:space="preserve">Предприниматель Лапин Валерий Леонидович </t>
  </si>
  <si>
    <t xml:space="preserve">ООО "Стандарт" </t>
  </si>
  <si>
    <t xml:space="preserve">ООО "Десятый РУС" </t>
  </si>
  <si>
    <t xml:space="preserve">ООО "Дельфин" </t>
  </si>
  <si>
    <t xml:space="preserve">ООО "СтройМонтажГрупп" </t>
  </si>
  <si>
    <t xml:space="preserve">ООО "Диалог" </t>
  </si>
  <si>
    <t xml:space="preserve">ООО "Стальинвест" </t>
  </si>
  <si>
    <t xml:space="preserve">ООО Электротехническая компания "НОРД ЭНЕРДЖИ" </t>
  </si>
  <si>
    <t xml:space="preserve">ООО "РУНА-ФУД" </t>
  </si>
  <si>
    <t xml:space="preserve">ООО "Катрин" </t>
  </si>
  <si>
    <t xml:space="preserve">ООО "Онегостройдизайн" </t>
  </si>
  <si>
    <t xml:space="preserve">ИП Тищенко Михаил Анатольевич </t>
  </si>
  <si>
    <t xml:space="preserve">ООО Фабрика "Ателье подарков" </t>
  </si>
  <si>
    <t>ООО "Русское мясо"</t>
  </si>
  <si>
    <t>А26-1981/2017</t>
  </si>
  <si>
    <t>ООО "Мадлен"</t>
  </si>
  <si>
    <t>А26-11566/2017</t>
  </si>
  <si>
    <t>ООО "Мастер"</t>
  </si>
  <si>
    <t>А26-10748/2017</t>
  </si>
  <si>
    <t>ООО "РЕТЕ-плюс"</t>
  </si>
  <si>
    <t>А56-22634/2015</t>
  </si>
  <si>
    <t>авг. 2009г.</t>
  </si>
  <si>
    <t>А26-8194/2016</t>
  </si>
  <si>
    <t>авг.-окт. 15г.</t>
  </si>
  <si>
    <t>А26-10702/2015</t>
  </si>
  <si>
    <t>июнь-авг. 14г.</t>
  </si>
  <si>
    <t>А26-9405/2014</t>
  </si>
  <si>
    <t>февраль 2009г.</t>
  </si>
  <si>
    <t>янв.-апр. 2014г.</t>
  </si>
  <si>
    <t>2-7359/24-2014</t>
  </si>
  <si>
    <t>окт.-дек. 14г.</t>
  </si>
  <si>
    <t>А26-1562/2015</t>
  </si>
  <si>
    <t>дек.14-февр. 15</t>
  </si>
  <si>
    <t>А26-2948/2015</t>
  </si>
  <si>
    <t>дек.12-март 13г.</t>
  </si>
  <si>
    <t>А26-2061/2013</t>
  </si>
  <si>
    <t>А26-572/2015</t>
  </si>
  <si>
    <t>март-окт. 13г.</t>
  </si>
  <si>
    <t>фев. 15г.</t>
  </si>
  <si>
    <t>А26-11457/2015</t>
  </si>
  <si>
    <t>№2-313/2011-12</t>
  </si>
  <si>
    <t>А26-8695/2015</t>
  </si>
  <si>
    <t>янв. 15г.</t>
  </si>
  <si>
    <t>А26-6065/2015</t>
  </si>
  <si>
    <t>янв. 2007г.</t>
  </si>
  <si>
    <t>А26-1314/2009</t>
  </si>
  <si>
    <t>сент.-ноябрь 13г.</t>
  </si>
  <si>
    <t>А26-7000/2014</t>
  </si>
  <si>
    <t>июнь 15г.</t>
  </si>
  <si>
    <t>А26-11831/2015</t>
  </si>
  <si>
    <t>май-июль 14г.</t>
  </si>
  <si>
    <t>А26-7622/2014</t>
  </si>
  <si>
    <t>апр. 14г.</t>
  </si>
  <si>
    <t>А26-6903/2014</t>
  </si>
  <si>
    <t>сент.-ноябрь 14г.</t>
  </si>
  <si>
    <t>А26-620/2015</t>
  </si>
  <si>
    <t>сент. 13г.</t>
  </si>
  <si>
    <t>А26-9179/2013</t>
  </si>
  <si>
    <t>А26-186/2016</t>
  </si>
  <si>
    <t>А26-2689/2015</t>
  </si>
  <si>
    <t>Пост-е об окончании Ип</t>
  </si>
  <si>
    <t>А26-9068/2014</t>
  </si>
  <si>
    <t>янв.-март. 17г.</t>
  </si>
  <si>
    <t>февр. 10г.</t>
  </si>
  <si>
    <t>апр. 13г.</t>
  </si>
  <si>
    <t>А26-6018/2013</t>
  </si>
  <si>
    <t>А26-7005/2014</t>
  </si>
  <si>
    <t>апр.-июнь 12г.</t>
  </si>
  <si>
    <t>А26-9245/2012</t>
  </si>
  <si>
    <t>январь-март 2014г.</t>
  </si>
  <si>
    <t>сент.-декабрь 16г.</t>
  </si>
  <si>
    <t>А26-6068/2015</t>
  </si>
  <si>
    <t>март 14г.-сентябрь 15г.</t>
  </si>
  <si>
    <t xml:space="preserve">06.02.18 иск удовлетровен. 19.03.2018 запрос о выдаче ИЛ </t>
  </si>
  <si>
    <t>Запрос о ходе ИП</t>
  </si>
  <si>
    <t>Заявление о возврате ИЛ</t>
  </si>
  <si>
    <t>Срок предъявления ИЛ истек (лист не был возвращен банком)</t>
  </si>
  <si>
    <t xml:space="preserve">ИЛ направлен в Балтийский банк. Заявление о возврате ИЛ. Лист не вернули. Отделения банка закрылись. </t>
  </si>
  <si>
    <t>А26-2703/2017. А26-10294/2017 А26-10807/2015</t>
  </si>
  <si>
    <t>дек.13 – июнь 14г.;авг.. сент.14г.;окт.-дек.14г.</t>
  </si>
  <si>
    <t>А26-4001/2014. А26-9403/2014. А26-436/2015</t>
  </si>
  <si>
    <t>май.июнь 16г.</t>
  </si>
  <si>
    <t>март.апрель 16г.</t>
  </si>
  <si>
    <t>нояб.14г.-февр. 15г..июнь-июль 15г.. авг.-сент. 15г..окт.-нояб. 15г..декаб. 15г.-янв. 16г.</t>
  </si>
  <si>
    <t>А26-183/2016. А26-11199/2015. А26-2180/2016. А26-8989/2015. А26-2745/2015</t>
  </si>
  <si>
    <t>ИП окончено в связи с отсутствием денежных средств и имущества. Написан запрос в ИФНС 21.02.2018г..ИЛ направлен в ССП 14.03.18г.</t>
  </si>
  <si>
    <t>авг. – декю15г.. янв.16г..апр.-июль 15г.</t>
  </si>
  <si>
    <t xml:space="preserve">А26-3739/2016. А26-8551/2015 </t>
  </si>
  <si>
    <t>окт.ноябрь 14г.</t>
  </si>
  <si>
    <t>февр..апр. 14г.</t>
  </si>
  <si>
    <t>май.июнь 15г.</t>
  </si>
  <si>
    <t>янв..февр. 15г.</t>
  </si>
  <si>
    <t>нояб..дек. 14г.</t>
  </si>
  <si>
    <t>авг. сент. 14г.</t>
  </si>
  <si>
    <t>июнь.август 15г.</t>
  </si>
  <si>
    <t>июль. авг. 16г.</t>
  </si>
  <si>
    <t>А26-9069/2014</t>
  </si>
  <si>
    <t>Постановление об окончании ИП</t>
  </si>
  <si>
    <t>Остаток долга 1800. 26.03.2018 запрос в службу судебных приставов о наличии ИП</t>
  </si>
  <si>
    <t>Постановление об окончании ИП, отсутствует имущество и доходы</t>
  </si>
  <si>
    <t>Повторно направлен в службу судебных приставов</t>
  </si>
  <si>
    <t xml:space="preserve">ИЛ направлен повторно в службу судебных приставов </t>
  </si>
  <si>
    <t>Направлен запрос в службу судебных приставов</t>
  </si>
  <si>
    <t>22.11.2017 ИП окончено по ст. 47 ч.1п.7 (банктротство). ИЛ направлен конкурсному управляющему</t>
  </si>
  <si>
    <t>ИЛ в службе судебных приставов, написан запрос от 21.02.18г.</t>
  </si>
  <si>
    <t>Ил в службе судебных приставов, написан запрос от 16.02.18г.</t>
  </si>
  <si>
    <t>Срок конкурсного производства 25.04.2018</t>
  </si>
  <si>
    <t>ИП окончено в связи с отсутствием денежных средств и имущества. Написан запрос в ИФНС 21.02.2018г. Заявление в ПАО Сбербанк 14.03.18г.</t>
  </si>
  <si>
    <t>Ил в службе судебных приставов, написан запрос о ходе от 19.02.18г.</t>
  </si>
  <si>
    <t>ИП окончено в связи с отсутствием денежных средств и имущества. Написан запрос в ИФНС 21.02.2018г..ИЛ направлен в службу судебных приставов 14.03.18г.</t>
  </si>
  <si>
    <t>ИЛ направлен в службу судебных приставов</t>
  </si>
  <si>
    <t>Ил в службе судебных приставов, написан запрос о ходе от 26.02.18г.</t>
  </si>
  <si>
    <t xml:space="preserve">Срок конкурсного производства до 28.08.18г. </t>
  </si>
  <si>
    <t xml:space="preserve">ИЛ в службе судебных приставов; на запрос ответили об отсутствии деятельности и имущества. Написан повторный запрос в службу судебных приставов </t>
  </si>
  <si>
    <t>ИЛ в службе судебных приставов; на запрос ответили об отсутствии имущества и о не возможности возбудить уголовное дело. Повторный запрос о ходе ИП от 28.03.2018.</t>
  </si>
  <si>
    <t>ИЛ в службе судебных приставов. Остаток долга 17739.17 по ФС000256953. Запрос о ходе ИП от 28.03.2018</t>
  </si>
  <si>
    <t>июнь-сентябрь 2014</t>
  </si>
  <si>
    <t>11.10.2017г. Подан ИЛ в службу судебных приставов, отозван и 30.01.2018г. подан в ПАО ВТБ. 22.03.2018 запрос в банк о наличии ДС на счету</t>
  </si>
  <si>
    <t>ИП окончено, отсутствие имущества</t>
  </si>
  <si>
    <t>А26-531/2016</t>
  </si>
  <si>
    <t>А26-391/2014</t>
  </si>
  <si>
    <t>ИЛ в службе судебных приставов, написан запрос о ходе от 26.02.18г.</t>
  </si>
  <si>
    <t>ИЛ в службе судебных приставов; написан запрос о ходе от 19.02.18г. Решение АС РК (18.01.2018 №А26-10080/2015) о банкротстве и открытии конкурсного производства</t>
  </si>
  <si>
    <t xml:space="preserve">ООО "СПАРТАК-ПЛЮС" </t>
  </si>
  <si>
    <t>декабрь15-февраль16</t>
  </si>
  <si>
    <t xml:space="preserve">ООО "Славянское" </t>
  </si>
  <si>
    <t xml:space="preserve">ООО "Мосоян" </t>
  </si>
  <si>
    <t xml:space="preserve">ООО "Строительное управление N7" </t>
  </si>
  <si>
    <t>август-ноябрь 2015</t>
  </si>
  <si>
    <t>апрель-июль 2015</t>
  </si>
  <si>
    <t>декабрь13-март14</t>
  </si>
  <si>
    <t>А26-4160/2016</t>
  </si>
  <si>
    <t>А26-8990/2015</t>
  </si>
  <si>
    <t>А26-5051/2014</t>
  </si>
  <si>
    <t>ИП окончено за невозможностью установить местонахождение должника</t>
  </si>
  <si>
    <t>Запрос о ходе ИП. Ответ от 19.03.2018: ИП  входит в сводное ИП, состоящее из 26 ИП. Движимое и недвижимое имущество за должником не зарегистрировано; обращено взыскание да ДС, находящиеся на счету должника; организация по адресу: Мерецкова,6 не располагается.</t>
  </si>
  <si>
    <t>28.06.2016  15.07.2015</t>
  </si>
  <si>
    <t>А26-181/2016 А26-3998/2014  А26-9404/2014</t>
  </si>
  <si>
    <t>ИП окончены за невозможностью установить местонахождение должника</t>
  </si>
  <si>
    <t>Наименование контрагента</t>
  </si>
  <si>
    <t>Период образования задолженности</t>
  </si>
  <si>
    <t>№ дела, исполнительного листа</t>
  </si>
  <si>
    <t>Дата направления в ССП</t>
  </si>
  <si>
    <t>100100911306</t>
  </si>
  <si>
    <t>Сумма задолженности всего (руб. с НДС)</t>
  </si>
  <si>
    <t>В том числе:</t>
  </si>
  <si>
    <t>За электроэнергию</t>
  </si>
  <si>
    <t>Гос.пошлина</t>
  </si>
  <si>
    <t>Должник находится в стадии ликвидации</t>
  </si>
  <si>
    <t xml:space="preserve">ООО "Фея-сервис" </t>
  </si>
  <si>
    <t>Пени/ неустойка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</si>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</sst>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%"/>
    <numFmt numFmtId="167" formatCode="0.0%_);\(0.0%\)"/>
    <numFmt numFmtId="168" formatCode="#,##0_);[Red]\(#,##0\)"/>
    <numFmt numFmtId="169" formatCode="[$-419]General"/>
    <numFmt numFmtId="170" formatCode="dd\-mmm\-yy"/>
    <numFmt numFmtId="171" formatCode="_-* #,##0\ &quot;руб&quot;_-;\-* #,##0\ &quot;руб&quot;_-;_-* &quot;-&quot;\ &quot;руб&quot;_-;_-@_-"/>
    <numFmt numFmtId="172" formatCode="\ #,##0&quot; руб &quot;;\-#,##0&quot; руб &quot;;&quot; - руб &quot;;@\ "/>
    <numFmt numFmtId="173" formatCode="mmmm\ d\,\ yyyy"/>
    <numFmt numFmtId="174" formatCode="&quot;?.&quot;#,##0_);[Red]\(&quot;?.&quot;#,##0\)"/>
    <numFmt numFmtId="175" formatCode="&quot;?.&quot;#,##0.00_);[Red]\(&quot;?.&quot;#,##0.00\)"/>
    <numFmt numFmtId="176" formatCode="&quot;$&quot;#,##0_);[Red]\(&quot;$&quot;#,##0\)"/>
    <numFmt numFmtId="177" formatCode="_-* #,##0_-;\-* #,##0_-;_-* &quot;-&quot;_-;_-@_-"/>
    <numFmt numFmtId="178" formatCode="_-* #,##0.00_-;\-* #,##0.00_-;_-* &quot;-&quot;??_-;_-@_-"/>
    <numFmt numFmtId="179" formatCode="_-* #,##0.00\ [$€]_-;\-* #,##0.00\ [$€]_-;_-* &quot;-&quot;??\ [$€]_-;_-@_-"/>
    <numFmt numFmtId="180" formatCode="_(* #,##0_);_(* \(#,##0\);_(* &quot;-&quot;_);_(@_)"/>
    <numFmt numFmtId="181" formatCode="#,##0_ ;[Red]\-#,##0\ "/>
    <numFmt numFmtId="182" formatCode="_(* #,##0_);_(* \(#,##0\);_(* &quot;-&quot;??_);_(@_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,##0.00_);[Red]\(#,##0.00\)"/>
    <numFmt numFmtId="186" formatCode="#,##0.00;[Red]\-#,##0.00;&quot;-&quot;"/>
    <numFmt numFmtId="187" formatCode="#,##0;[Red]\-#,##0;&quot;-&quot;"/>
    <numFmt numFmtId="188" formatCode="_-&quot;£&quot;* #,##0_-;\-&quot;£&quot;* #,##0_-;_-&quot;£&quot;* &quot;-&quot;_-;_-@_-"/>
    <numFmt numFmtId="189" formatCode="_-&quot;£&quot;* #,##0.00_-;\-&quot;£&quot;* #,##0.00_-;_-&quot;£&quot;* &quot;-&quot;??_-;_-@_-"/>
    <numFmt numFmtId="190" formatCode="General_)"/>
    <numFmt numFmtId="191" formatCode="0.0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6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10"/>
      <name val="Helv"/>
      <family val="2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sz val="11"/>
      <color indexed="47"/>
      <name val="Calibri"/>
      <family val="2"/>
      <charset val="204"/>
    </font>
    <font>
      <u/>
      <sz val="10"/>
      <color indexed="12"/>
      <name val="Arial Cyr"/>
      <charset val="204"/>
    </font>
    <font>
      <sz val="11"/>
      <color indexed="20"/>
      <name val="Calibri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i/>
      <sz val="1"/>
      <color indexed="8"/>
      <name val="Courier"/>
      <family val="1"/>
      <charset val="204"/>
    </font>
    <font>
      <u/>
      <sz val="8.5"/>
      <color indexed="36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Arial Cyr"/>
    </font>
    <font>
      <sz val="11"/>
      <name val="Times New Roman CYR"/>
      <family val="1"/>
      <charset val="204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219">
    <xf numFmtId="0" fontId="0" fillId="0" borderId="0"/>
    <xf numFmtId="166" fontId="2" fillId="0" borderId="0">
      <alignment vertical="top"/>
    </xf>
    <xf numFmtId="166" fontId="2" fillId="0" borderId="0">
      <alignment vertical="top"/>
    </xf>
    <xf numFmtId="166" fontId="3" fillId="0" borderId="0">
      <alignment vertical="top"/>
    </xf>
    <xf numFmtId="167" fontId="3" fillId="2" borderId="0">
      <alignment vertical="top"/>
    </xf>
    <xf numFmtId="166" fontId="3" fillId="3" borderId="0">
      <alignment vertical="top"/>
    </xf>
    <xf numFmtId="166" fontId="2" fillId="0" borderId="0">
      <alignment vertical="top"/>
    </xf>
    <xf numFmtId="166" fontId="2" fillId="0" borderId="0">
      <alignment vertical="top"/>
    </xf>
    <xf numFmtId="0" fontId="4" fillId="0" borderId="0"/>
    <xf numFmtId="0" fontId="1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5" fillId="0" borderId="0"/>
    <xf numFmtId="0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0" fontId="8" fillId="0" borderId="0"/>
    <xf numFmtId="0" fontId="8" fillId="0" borderId="0"/>
    <xf numFmtId="0" fontId="1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168" fontId="2" fillId="0" borderId="0">
      <alignment vertical="top"/>
    </xf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3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3" fillId="0" borderId="0">
      <protection locked="0"/>
    </xf>
    <xf numFmtId="170" fontId="12" fillId="0" borderId="0">
      <protection locked="0"/>
    </xf>
    <xf numFmtId="164" fontId="12" fillId="0" borderId="0">
      <protection locked="0"/>
    </xf>
    <xf numFmtId="164" fontId="13" fillId="0" borderId="0">
      <protection locked="0"/>
    </xf>
    <xf numFmtId="164" fontId="12" fillId="0" borderId="0">
      <protection locked="0"/>
    </xf>
    <xf numFmtId="164" fontId="13" fillId="0" borderId="0">
      <protection locked="0"/>
    </xf>
    <xf numFmtId="170" fontId="12" fillId="0" borderId="0">
      <protection locked="0"/>
    </xf>
    <xf numFmtId="170" fontId="13" fillId="0" borderId="0">
      <protection locked="0"/>
    </xf>
    <xf numFmtId="170" fontId="12" fillId="0" borderId="0">
      <protection locked="0"/>
    </xf>
    <xf numFmtId="164" fontId="12" fillId="0" borderId="0">
      <protection locked="0"/>
    </xf>
    <xf numFmtId="164" fontId="13" fillId="0" borderId="0">
      <protection locked="0"/>
    </xf>
    <xf numFmtId="164" fontId="12" fillId="0" borderId="0">
      <protection locked="0"/>
    </xf>
    <xf numFmtId="164" fontId="13" fillId="0" borderId="0">
      <protection locked="0"/>
    </xf>
    <xf numFmtId="170" fontId="12" fillId="0" borderId="0">
      <protection locked="0"/>
    </xf>
    <xf numFmtId="170" fontId="13" fillId="0" borderId="0">
      <protection locked="0"/>
    </xf>
    <xf numFmtId="170" fontId="12" fillId="0" borderId="0">
      <protection locked="0"/>
    </xf>
    <xf numFmtId="164" fontId="12" fillId="0" borderId="0">
      <protection locked="0"/>
    </xf>
    <xf numFmtId="164" fontId="13" fillId="0" borderId="0">
      <protection locked="0"/>
    </xf>
    <xf numFmtId="164" fontId="12" fillId="0" borderId="0">
      <protection locked="0"/>
    </xf>
    <xf numFmtId="164" fontId="13" fillId="0" borderId="0">
      <protection locked="0"/>
    </xf>
    <xf numFmtId="170" fontId="12" fillId="0" borderId="0">
      <protection locked="0"/>
    </xf>
    <xf numFmtId="170" fontId="13" fillId="0" borderId="0">
      <protection locked="0"/>
    </xf>
    <xf numFmtId="170" fontId="12" fillId="0" borderId="0">
      <protection locked="0"/>
    </xf>
    <xf numFmtId="170" fontId="12" fillId="0" borderId="0">
      <protection locked="0"/>
    </xf>
    <xf numFmtId="170" fontId="12" fillId="0" borderId="0">
      <protection locked="0"/>
    </xf>
    <xf numFmtId="170" fontId="13" fillId="0" borderId="0">
      <protection locked="0"/>
    </xf>
    <xf numFmtId="0" fontId="12" fillId="0" borderId="1">
      <protection locked="0"/>
    </xf>
    <xf numFmtId="0" fontId="12" fillId="0" borderId="1">
      <protection locked="0"/>
    </xf>
    <xf numFmtId="169" fontId="12" fillId="0" borderId="1">
      <protection locked="0"/>
    </xf>
    <xf numFmtId="0" fontId="13" fillId="0" borderId="1">
      <protection locked="0"/>
    </xf>
    <xf numFmtId="170" fontId="14" fillId="0" borderId="0">
      <protection locked="0"/>
    </xf>
    <xf numFmtId="0" fontId="14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5" fillId="0" borderId="0">
      <protection locked="0"/>
    </xf>
    <xf numFmtId="170" fontId="14" fillId="0" borderId="0">
      <protection locked="0"/>
    </xf>
    <xf numFmtId="170" fontId="15" fillId="0" borderId="0">
      <protection locked="0"/>
    </xf>
    <xf numFmtId="170" fontId="14" fillId="0" borderId="0">
      <protection locked="0"/>
    </xf>
    <xf numFmtId="0" fontId="14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5" fillId="0" borderId="0">
      <protection locked="0"/>
    </xf>
    <xf numFmtId="170" fontId="14" fillId="0" borderId="0">
      <protection locked="0"/>
    </xf>
    <xf numFmtId="170" fontId="15" fillId="0" borderId="0">
      <protection locked="0"/>
    </xf>
    <xf numFmtId="170" fontId="12" fillId="0" borderId="1">
      <protection locked="0"/>
    </xf>
    <xf numFmtId="0" fontId="12" fillId="0" borderId="1">
      <protection locked="0"/>
    </xf>
    <xf numFmtId="0" fontId="13" fillId="0" borderId="1">
      <protection locked="0"/>
    </xf>
    <xf numFmtId="0" fontId="12" fillId="0" borderId="1">
      <protection locked="0"/>
    </xf>
    <xf numFmtId="0" fontId="13" fillId="0" borderId="1">
      <protection locked="0"/>
    </xf>
    <xf numFmtId="170" fontId="12" fillId="0" borderId="1">
      <protection locked="0"/>
    </xf>
    <xf numFmtId="170" fontId="13" fillId="0" borderId="1">
      <protection locked="0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2" fontId="7" fillId="0" borderId="0">
      <alignment horizontal="center"/>
    </xf>
    <xf numFmtId="0" fontId="16" fillId="4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0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0" fontId="17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169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0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0" fontId="17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169" fontId="18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10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0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0" fontId="17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169" fontId="18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0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0" fontId="17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0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0" fontId="17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169" fontId="18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0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0" fontId="17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169" fontId="18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173" fontId="19" fillId="13" borderId="2">
      <alignment horizontal="center" vertical="center"/>
      <protection locked="0"/>
    </xf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8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0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0" fontId="17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0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0" fontId="17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169" fontId="18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0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0" fontId="17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169" fontId="18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0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0" fontId="17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169" fontId="18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0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0" fontId="17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169" fontId="18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0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0" fontId="17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169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0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0" fontId="22" fillId="22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20" borderId="0" applyNumberFormat="0" applyBorder="0" applyAlignment="0" applyProtection="0"/>
    <xf numFmtId="169" fontId="21" fillId="20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0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0" fontId="22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5" borderId="0" applyNumberFormat="0" applyBorder="0" applyAlignment="0" applyProtection="0"/>
    <xf numFmtId="169" fontId="21" fillId="15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0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0" fontId="22" fillId="19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16" borderId="0" applyNumberFormat="0" applyBorder="0" applyAlignment="0" applyProtection="0"/>
    <xf numFmtId="169" fontId="21" fillId="16" borderId="0" applyNumberFormat="0" applyBorder="0" applyAlignment="0" applyProtection="0"/>
    <xf numFmtId="0" fontId="20" fillId="21" borderId="0" applyNumberFormat="0" applyBorder="0" applyAlignment="0" applyProtection="0"/>
    <xf numFmtId="169" fontId="21" fillId="21" borderId="0" applyNumberFormat="0" applyBorder="0" applyAlignment="0" applyProtection="0"/>
    <xf numFmtId="0" fontId="20" fillId="21" borderId="0" applyNumberFormat="0" applyBorder="0" applyAlignment="0" applyProtection="0"/>
    <xf numFmtId="169" fontId="21" fillId="21" borderId="0" applyNumberFormat="0" applyBorder="0" applyAlignment="0" applyProtection="0"/>
    <xf numFmtId="0" fontId="20" fillId="21" borderId="0" applyNumberFormat="0" applyBorder="0" applyAlignment="0" applyProtection="0"/>
    <xf numFmtId="169" fontId="21" fillId="21" borderId="0" applyNumberFormat="0" applyBorder="0" applyAlignment="0" applyProtection="0"/>
    <xf numFmtId="0" fontId="20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0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0" fontId="20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169" fontId="21" fillId="21" borderId="0" applyNumberFormat="0" applyBorder="0" applyAlignment="0" applyProtection="0"/>
    <xf numFmtId="0" fontId="20" fillId="21" borderId="0" applyNumberFormat="0" applyBorder="0" applyAlignment="0" applyProtection="0"/>
    <xf numFmtId="174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6" borderId="0" applyNumberFormat="0" applyBorder="0" applyAlignment="0" applyProtection="0"/>
    <xf numFmtId="0" fontId="25" fillId="0" borderId="0" applyFill="0" applyBorder="0" applyAlignment="0"/>
    <xf numFmtId="0" fontId="26" fillId="18" borderId="3" applyNumberFormat="0" applyAlignment="0" applyProtection="0"/>
    <xf numFmtId="0" fontId="27" fillId="28" borderId="4" applyNumberFormat="0" applyAlignment="0" applyProtection="0"/>
    <xf numFmtId="176" fontId="1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7" fillId="0" borderId="0"/>
    <xf numFmtId="0" fontId="28" fillId="0" borderId="0" applyNumberFormat="0" applyFill="0" applyBorder="0" applyAlignment="0" applyProtection="0"/>
    <xf numFmtId="170" fontId="12" fillId="0" borderId="0">
      <protection locked="0"/>
    </xf>
    <xf numFmtId="170" fontId="12" fillId="0" borderId="0">
      <protection locked="0"/>
    </xf>
    <xf numFmtId="170" fontId="29" fillId="0" borderId="0">
      <protection locked="0"/>
    </xf>
    <xf numFmtId="170" fontId="12" fillId="0" borderId="0">
      <protection locked="0"/>
    </xf>
    <xf numFmtId="170" fontId="12" fillId="0" borderId="0">
      <protection locked="0"/>
    </xf>
    <xf numFmtId="170" fontId="12" fillId="0" borderId="0">
      <protection locked="0"/>
    </xf>
    <xf numFmtId="170" fontId="29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7" borderId="0" applyNumberFormat="0" applyBorder="0" applyAlignment="0" applyProtection="0"/>
    <xf numFmtId="0" fontId="32" fillId="0" borderId="5" applyNumberFormat="0" applyAlignment="0" applyProtection="0">
      <alignment horizontal="left" vertical="center"/>
    </xf>
    <xf numFmtId="0" fontId="32" fillId="0" borderId="6">
      <alignment horizontal="left" vertical="center"/>
    </xf>
    <xf numFmtId="0" fontId="33" fillId="0" borderId="0" applyNumberFormat="0" applyFill="0" applyBorder="0" applyAlignment="0" applyProtection="0"/>
    <xf numFmtId="0" fontId="34" fillId="0" borderId="7" applyNumberFormat="0" applyFill="0" applyAlignment="0" applyProtection="0"/>
    <xf numFmtId="0" fontId="35" fillId="0" borderId="8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0" borderId="0"/>
    <xf numFmtId="180" fontId="37" fillId="29" borderId="9">
      <alignment horizontal="center" vertical="center" wrapText="1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>
      <alignment vertical="center"/>
    </xf>
    <xf numFmtId="0" fontId="40" fillId="30" borderId="9">
      <alignment horizontal="left" vertical="center" wrapText="1"/>
    </xf>
    <xf numFmtId="181" fontId="37" fillId="0" borderId="10">
      <alignment horizontal="right" vertical="center" wrapText="1"/>
    </xf>
    <xf numFmtId="0" fontId="41" fillId="2" borderId="0"/>
    <xf numFmtId="182" fontId="5" fillId="31" borderId="10">
      <alignment vertical="center"/>
    </xf>
    <xf numFmtId="0" fontId="42" fillId="0" borderId="11" applyNumberFormat="0" applyFill="0" applyAlignment="0" applyProtection="0"/>
    <xf numFmtId="165" fontId="1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43" fillId="19" borderId="0" applyNumberFormat="0" applyBorder="0" applyAlignment="0" applyProtection="0"/>
    <xf numFmtId="0" fontId="44" fillId="0" borderId="0"/>
    <xf numFmtId="0" fontId="10" fillId="0" borderId="0"/>
    <xf numFmtId="0" fontId="1" fillId="12" borderId="12" applyNumberFormat="0" applyFont="0" applyAlignment="0" applyProtection="0"/>
    <xf numFmtId="168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0" fontId="45" fillId="18" borderId="13" applyNumberFormat="0" applyAlignment="0" applyProtection="0"/>
    <xf numFmtId="0" fontId="46" fillId="0" borderId="0"/>
    <xf numFmtId="0" fontId="47" fillId="0" borderId="0" applyNumberFormat="0">
      <alignment horizontal="left"/>
    </xf>
    <xf numFmtId="0" fontId="5" fillId="2" borderId="14" applyNumberFormat="0" applyFont="0" applyFill="0" applyBorder="0" applyAlignment="0" applyProtection="0"/>
    <xf numFmtId="0" fontId="46" fillId="0" borderId="0"/>
    <xf numFmtId="182" fontId="48" fillId="31" borderId="10">
      <alignment horizontal="center" vertical="center" wrapText="1"/>
      <protection locked="0"/>
    </xf>
    <xf numFmtId="0" fontId="5" fillId="0" borderId="0">
      <alignment vertical="center"/>
    </xf>
    <xf numFmtId="0" fontId="5" fillId="32" borderId="0"/>
    <xf numFmtId="0" fontId="5" fillId="2" borderId="0">
      <alignment horizontal="center" vertical="center"/>
    </xf>
    <xf numFmtId="180" fontId="2" fillId="29" borderId="9" applyFont="0" applyAlignment="0" applyProtection="0"/>
    <xf numFmtId="0" fontId="49" fillId="30" borderId="9">
      <alignment horizontal="left" vertical="center" wrapText="1"/>
    </xf>
    <xf numFmtId="186" fontId="50" fillId="0" borderId="9">
      <alignment horizontal="center" vertical="center" wrapText="1"/>
    </xf>
    <xf numFmtId="187" fontId="50" fillId="29" borderId="9">
      <alignment horizontal="center" vertical="center" wrapText="1"/>
      <protection locked="0"/>
    </xf>
    <xf numFmtId="0" fontId="5" fillId="2" borderId="0"/>
    <xf numFmtId="0" fontId="51" fillId="0" borderId="0" applyNumberFormat="0" applyFill="0" applyBorder="0" applyAlignment="0" applyProtection="0"/>
    <xf numFmtId="0" fontId="52" fillId="0" borderId="15" applyNumberFormat="0" applyFill="0" applyAlignment="0" applyProtection="0"/>
    <xf numFmtId="182" fontId="53" fillId="33" borderId="16">
      <alignment horizontal="center" vertical="center"/>
    </xf>
    <xf numFmtId="0" fontId="54" fillId="0" borderId="0"/>
    <xf numFmtId="0" fontId="54" fillId="0" borderId="0"/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55" fillId="0" borderId="0" applyNumberFormat="0" applyFill="0" applyBorder="0" applyAlignment="0" applyProtection="0"/>
    <xf numFmtId="182" fontId="5" fillId="34" borderId="10" applyNumberFormat="0" applyFill="0" applyBorder="0" applyProtection="0">
      <alignment vertical="center"/>
      <protection locked="0"/>
    </xf>
    <xf numFmtId="190" fontId="7" fillId="0" borderId="17">
      <protection locked="0"/>
    </xf>
    <xf numFmtId="164" fontId="17" fillId="0" borderId="0" applyFont="0" applyFill="0" applyBorder="0" applyAlignment="0" applyProtection="0"/>
    <xf numFmtId="190" fontId="56" fillId="35" borderId="17"/>
    <xf numFmtId="0" fontId="17" fillId="0" borderId="0"/>
    <xf numFmtId="0" fontId="17" fillId="0" borderId="0"/>
    <xf numFmtId="191" fontId="58" fillId="36" borderId="18" applyNumberFormat="0" applyBorder="0" applyAlignment="0">
      <alignment vertical="center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92" fontId="57" fillId="0" borderId="0" applyFont="0" applyFill="0" applyBorder="0" applyAlignment="0" applyProtection="0"/>
    <xf numFmtId="3" fontId="59" fillId="0" borderId="19" applyFont="0" applyBorder="0">
      <alignment horizontal="right"/>
      <protection locked="0"/>
    </xf>
    <xf numFmtId="193" fontId="57" fillId="0" borderId="0" applyFont="0" applyFill="0" applyBorder="0" applyAlignment="0" applyProtection="0"/>
    <xf numFmtId="165" fontId="1" fillId="0" borderId="0" applyFont="0" applyFill="0" applyBorder="0" applyAlignment="0" applyProtection="0"/>
    <xf numFmtId="194" fontId="60" fillId="37" borderId="20">
      <alignment vertical="center"/>
    </xf>
    <xf numFmtId="170" fontId="12" fillId="0" borderId="0">
      <protection locked="0"/>
    </xf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5" fillId="0" borderId="0" xfId="0" applyFont="1"/>
    <xf numFmtId="0" fontId="61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2" fillId="0" borderId="10" xfId="0" applyFont="1" applyBorder="1" applyAlignment="1">
      <alignment horizontal="center" vertical="center" wrapText="1"/>
    </xf>
    <xf numFmtId="0" fontId="4" fillId="38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14" fontId="5" fillId="0" borderId="10" xfId="0" applyNumberFormat="1" applyFont="1" applyBorder="1" applyAlignment="1">
      <alignment horizontal="center" vertical="center" wrapText="1"/>
    </xf>
    <xf numFmtId="0" fontId="5" fillId="38" borderId="10" xfId="0" applyFont="1" applyFill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4" fontId="5" fillId="38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5" fillId="0" borderId="0" xfId="0" applyNumberFormat="1" applyFont="1"/>
    <xf numFmtId="4" fontId="5" fillId="0" borderId="0" xfId="0" applyNumberFormat="1" applyFont="1" applyAlignment="1">
      <alignment horizontal="center" vertical="center" wrapText="1"/>
    </xf>
    <xf numFmtId="0" fontId="63" fillId="0" borderId="10" xfId="0" applyFont="1" applyBorder="1" applyAlignment="1">
      <alignment horizontal="center" vertical="center" wrapText="1"/>
    </xf>
    <xf numFmtId="0" fontId="2" fillId="0" borderId="0" xfId="0" applyFont="1"/>
    <xf numFmtId="4" fontId="62" fillId="0" borderId="10" xfId="0" applyNumberFormat="1" applyFont="1" applyBorder="1" applyAlignment="1">
      <alignment horizontal="center" vertical="center" wrapText="1"/>
    </xf>
    <xf numFmtId="0" fontId="62" fillId="0" borderId="10" xfId="0" applyFont="1" applyBorder="1"/>
    <xf numFmtId="0" fontId="62" fillId="0" borderId="10" xfId="0" applyFont="1" applyBorder="1" applyAlignment="1">
      <alignment horizontal="center" vertical="center" wrapText="1"/>
    </xf>
    <xf numFmtId="4" fontId="62" fillId="0" borderId="10" xfId="0" applyNumberFormat="1" applyFont="1" applyBorder="1" applyAlignment="1">
      <alignment horizontal="center" vertical="center" wrapText="1"/>
    </xf>
  </cellXfs>
  <cellStyles count="2219">
    <cellStyle name="%" xfId="1"/>
    <cellStyle name="%_2010 для П-3" xfId="2"/>
    <cellStyle name="%_Inputs" xfId="3"/>
    <cellStyle name="%_Inputs (const)" xfId="4"/>
    <cellStyle name="%_Inputs Co" xfId="5"/>
    <cellStyle name="%_Выручка 2011 - вар 2 утв.  тарифы КТН" xfId="6"/>
    <cellStyle name="%_ТЭП ожид. 1кв" xfId="7"/>
    <cellStyle name="?" xfId="8"/>
    <cellStyle name="?_x0008_" xfId="9"/>
    <cellStyle name="?_x0010_" xfId="10"/>
    <cellStyle name="?_x0008_ 2" xfId="11"/>
    <cellStyle name="?_x0008_ 3" xfId="12"/>
    <cellStyle name="?_x0008_ 4" xfId="13"/>
    <cellStyle name="?_x0008_ 5" xfId="14"/>
    <cellStyle name="?_x0008_ 6" xfId="15"/>
    <cellStyle name="?_x0008_ 7" xfId="16"/>
    <cellStyle name="?_x0008_ 8" xfId="17"/>
    <cellStyle name="?_x0008_ 9" xfId="18"/>
    <cellStyle name="???_x0008_" xfId="19"/>
    <cellStyle name="???_x0008_ 2" xfId="20"/>
    <cellStyle name="?????" xfId="21"/>
    <cellStyle name="????????????????" xfId="22"/>
    <cellStyle name="???_x0008_???????_x0008_??????" xfId="23"/>
    <cellStyle name="???????????????? 1" xfId="24"/>
    <cellStyle name="???_x0008_???????_x0008_?????? 1" xfId="25"/>
    <cellStyle name="???_x0008_???????_x0008_?????? 1 2" xfId="26"/>
    <cellStyle name="???_x0008_???????_x0008_?????? 1_Квант_2011" xfId="27"/>
    <cellStyle name="???????????????? 2" xfId="28"/>
    <cellStyle name="???_x0008_???????_x0008_?????? 2" xfId="29"/>
    <cellStyle name="???????????????? 3" xfId="30"/>
    <cellStyle name="???_x0008_???????_x0008_?????? 3" xfId="31"/>
    <cellStyle name="?????????????????" xfId="32"/>
    <cellStyle name="?_x0010_???_x0013_???????_x0013_???_x0010_???" xfId="33"/>
    <cellStyle name="????????????????? 1" xfId="34"/>
    <cellStyle name="?_x0010_???_x0013_???????_x0013_???_x0010_??? 1" xfId="35"/>
    <cellStyle name="????????????????? 2" xfId="36"/>
    <cellStyle name="?_x0010_???_x0013_???????_x0013_???_x0010_??? 2" xfId="37"/>
    <cellStyle name="????????????????? 3" xfId="38"/>
    <cellStyle name="?_x0010_???_x0013_???????_x0013_???_x0010_??? 3" xfId="39"/>
    <cellStyle name="?????????????????????" xfId="40"/>
    <cellStyle name="?_x0008_???????_x0008_???????_x0008_??????" xfId="41"/>
    <cellStyle name="????????????????????? 1" xfId="42"/>
    <cellStyle name="?_x0008_???????_x0008_???????_x0008_?????? 1" xfId="43"/>
    <cellStyle name="????????????????????? 2" xfId="44"/>
    <cellStyle name="?_x0008_???????_x0008_???????_x0008_?????? 2" xfId="45"/>
    <cellStyle name="????????????????????? 3" xfId="46"/>
    <cellStyle name="?_x0008_???????_x0008_???????_x0008_?????? 3" xfId="47"/>
    <cellStyle name="???????????????????????" xfId="48"/>
    <cellStyle name="?_x0008_???????_x0008_???????_x0001_???????_x0001_?" xfId="49"/>
    <cellStyle name="??????????????????????? 1" xfId="50"/>
    <cellStyle name="?_x0008_???????_x0008_???????_x0001_???????_x0001_? 1" xfId="51"/>
    <cellStyle name="?_x0008_???????_x0008_???????_x0001_???????_x0001_? 1 2" xfId="52"/>
    <cellStyle name="?_x0008_???????_x0008_???????_x0001_???????_x0001_? 1_Квант_2011" xfId="53"/>
    <cellStyle name="??????????????????????? 2" xfId="54"/>
    <cellStyle name="?_x0008_???????_x0008_???????_x0001_???????_x0001_? 2" xfId="55"/>
    <cellStyle name="??????????????????????? 3" xfId="56"/>
    <cellStyle name="?_x0008_???????_x0008_???????_x0001_???????_x0001_? 3" xfId="57"/>
    <cellStyle name="???????????????????????_Альбом форм ЕБП11 (ДЗО)" xfId="58"/>
    <cellStyle name="?_x0008_???????_x0008_???????_x0001_???????_x0001_?_Альбом форм ЕБП11 (ДЗО)" xfId="59"/>
    <cellStyle name="?_x0010_???_x0013_???????_x0013_???_x0010_???_Алтай_2011" xfId="60"/>
    <cellStyle name="?????????????????_Альбом форм ЕБП11 (ДЗО)" xfId="61"/>
    <cellStyle name="?_x0010_???_x0013_???????_x0013_???_x0010_???_Альбом форм ЕБП11 (ДЗО)" xfId="62"/>
    <cellStyle name="????????????????_Альбом форм ЕБП11 (ДЗО)" xfId="63"/>
    <cellStyle name="???_x0008_???????_x0008_??????_Альбом форм ЕБП11 (ДЗО)" xfId="64"/>
    <cellStyle name="?_2010 для П-3" xfId="65"/>
    <cellStyle name="?_x0010__Алтай_2011" xfId="66"/>
    <cellStyle name="?_x0008__Приложение 1 Основные показатели бюджета" xfId="67"/>
    <cellStyle name="?_Свод_ОРиМ_2011_02122010" xfId="68"/>
    <cellStyle name="_~6099726" xfId="69"/>
    <cellStyle name="_~6099726_Альбом форм ЕБП11 (ВоКС) вар 18.01.11" xfId="70"/>
    <cellStyle name="_~6099726_Альбом форм ЕБП11 (ДЗО)" xfId="71"/>
    <cellStyle name="_~6099726_Волжские_2011" xfId="72"/>
    <cellStyle name="_~6099726_Квант_2011" xfId="73"/>
    <cellStyle name="_03_Отчетные_Производство" xfId="74"/>
    <cellStyle name="_1 БП 2011 Карелия Контур" xfId="75"/>
    <cellStyle name="_5 1 (2)" xfId="76"/>
    <cellStyle name="_75" xfId="77"/>
    <cellStyle name="_FFF" xfId="78"/>
    <cellStyle name="_FFF_New Form10_2" xfId="79"/>
    <cellStyle name="_FFF_New Form10_2_Альбом форм ЕБП11 (ВоКС) вар 18.01.11" xfId="80"/>
    <cellStyle name="_FFF_New Form10_2_Альбом форм ЕБП11 (ДЗО)" xfId="81"/>
    <cellStyle name="_FFF_New Form10_2_Волжские_2011" xfId="82"/>
    <cellStyle name="_FFF_New Form10_2_Квант_2011" xfId="83"/>
    <cellStyle name="_FFF_Nsi" xfId="84"/>
    <cellStyle name="_FFF_Nsi_1" xfId="85"/>
    <cellStyle name="_FFF_Nsi_1_Альбом форм ЕБП11 (ВоКС) вар 18.01.11" xfId="86"/>
    <cellStyle name="_FFF_Nsi_1_Альбом форм ЕБП11 (ДЗО)" xfId="87"/>
    <cellStyle name="_FFF_Nsi_1_Волжские_2011" xfId="88"/>
    <cellStyle name="_FFF_Nsi_1_Квант_2011" xfId="89"/>
    <cellStyle name="_FFF_Nsi_139" xfId="90"/>
    <cellStyle name="_FFF_Nsi_139_Альбом форм ЕБП11 (ВоКС) вар 18.01.11" xfId="91"/>
    <cellStyle name="_FFF_Nsi_139_Альбом форм ЕБП11 (ДЗО)" xfId="92"/>
    <cellStyle name="_FFF_Nsi_139_Волжские_2011" xfId="93"/>
    <cellStyle name="_FFF_Nsi_139_Квант_2011" xfId="94"/>
    <cellStyle name="_FFF_Nsi_140" xfId="95"/>
    <cellStyle name="_FFF_Nsi_140(Зах)" xfId="96"/>
    <cellStyle name="_FFF_Nsi_140(Зах)_Альбом форм ЕБП11 (ВоКС) вар 18.01.11" xfId="97"/>
    <cellStyle name="_FFF_Nsi_140(Зах)_Альбом форм ЕБП11 (ДЗО)" xfId="98"/>
    <cellStyle name="_FFF_Nsi_140(Зах)_Волжские_2011" xfId="99"/>
    <cellStyle name="_FFF_Nsi_140(Зах)_Квант_2011" xfId="100"/>
    <cellStyle name="_FFF_Nsi_140_mod" xfId="101"/>
    <cellStyle name="_FFF_Nsi_140_mod_Альбом форм ЕБП11 (ВоКС) вар 18.01.11" xfId="102"/>
    <cellStyle name="_FFF_Nsi_140_mod_Альбом форм ЕБП11 (ДЗО)" xfId="103"/>
    <cellStyle name="_FFF_Nsi_140_mod_Волжские_2011" xfId="104"/>
    <cellStyle name="_FFF_Nsi_140_mod_Квант_2011" xfId="105"/>
    <cellStyle name="_FFF_Nsi_140_Альбом форм ЕБП11 (ВоКС) вар 18.01.11" xfId="106"/>
    <cellStyle name="_FFF_Nsi_140_Альбом форм ЕБП11 (ДЗО)" xfId="107"/>
    <cellStyle name="_FFF_Nsi_140_Волжские_2011" xfId="108"/>
    <cellStyle name="_FFF_Nsi_140_Квант_2011" xfId="109"/>
    <cellStyle name="_FFF_Nsi_Альбом форм ЕБП11 (ВоКС) вар 18.01.11" xfId="110"/>
    <cellStyle name="_FFF_Nsi_Альбом форм ЕБП11 (ДЗО)" xfId="111"/>
    <cellStyle name="_FFF_Nsi_Волжские_2011" xfId="112"/>
    <cellStyle name="_FFF_Nsi_Квант_2011" xfId="113"/>
    <cellStyle name="_FFF_Summary" xfId="114"/>
    <cellStyle name="_FFF_Summary_Альбом форм ЕБП11 (ВоКС) вар 18.01.11" xfId="115"/>
    <cellStyle name="_FFF_Summary_Альбом форм ЕБП11 (ДЗО)" xfId="116"/>
    <cellStyle name="_FFF_Summary_Волжские_2011" xfId="117"/>
    <cellStyle name="_FFF_Summary_Квант_2011" xfId="118"/>
    <cellStyle name="_FFF_Tax_form_1кв_3" xfId="119"/>
    <cellStyle name="_FFF_Tax_form_1кв_3_Альбом форм ЕБП11 (ВоКС) вар 18.01.11" xfId="120"/>
    <cellStyle name="_FFF_Tax_form_1кв_3_Альбом форм ЕБП11 (ДЗО)" xfId="121"/>
    <cellStyle name="_FFF_Tax_form_1кв_3_Волжские_2011" xfId="122"/>
    <cellStyle name="_FFF_Tax_form_1кв_3_Квант_2011" xfId="123"/>
    <cellStyle name="_FFF_Альбом форм ЕБП11 (ВоКС) вар 18.01.11" xfId="124"/>
    <cellStyle name="_FFF_Альбом форм ЕБП11 (ДЗО)" xfId="125"/>
    <cellStyle name="_FFF_БКЭ" xfId="126"/>
    <cellStyle name="_FFF_БКЭ_Альбом форм ЕБП11 (ВоКС) вар 18.01.11" xfId="127"/>
    <cellStyle name="_FFF_БКЭ_Альбом форм ЕБП11 (ДЗО)" xfId="128"/>
    <cellStyle name="_FFF_БКЭ_Волжские_2011" xfId="129"/>
    <cellStyle name="_FFF_БКЭ_Квант_2011" xfId="130"/>
    <cellStyle name="_FFF_Волжские_2011" xfId="131"/>
    <cellStyle name="_FFF_Квант_2011" xfId="132"/>
    <cellStyle name="_Final_Book_010301" xfId="133"/>
    <cellStyle name="_Final_Book_010301_New Form10_2" xfId="134"/>
    <cellStyle name="_Final_Book_010301_New Form10_2_Альбом форм ЕБП11 (ВоКС) вар 18.01.11" xfId="135"/>
    <cellStyle name="_Final_Book_010301_New Form10_2_Альбом форм ЕБП11 (ДЗО)" xfId="136"/>
    <cellStyle name="_Final_Book_010301_New Form10_2_Волжские_2011" xfId="137"/>
    <cellStyle name="_Final_Book_010301_New Form10_2_Квант_2011" xfId="138"/>
    <cellStyle name="_Final_Book_010301_Nsi" xfId="139"/>
    <cellStyle name="_Final_Book_010301_Nsi_1" xfId="140"/>
    <cellStyle name="_Final_Book_010301_Nsi_1_Альбом форм ЕБП11 (ВоКС) вар 18.01.11" xfId="141"/>
    <cellStyle name="_Final_Book_010301_Nsi_1_Альбом форм ЕБП11 (ДЗО)" xfId="142"/>
    <cellStyle name="_Final_Book_010301_Nsi_1_Волжские_2011" xfId="143"/>
    <cellStyle name="_Final_Book_010301_Nsi_1_Квант_2011" xfId="144"/>
    <cellStyle name="_Final_Book_010301_Nsi_139" xfId="145"/>
    <cellStyle name="_Final_Book_010301_Nsi_139_Альбом форм ЕБП11 (ВоКС) вар 18.01.11" xfId="146"/>
    <cellStyle name="_Final_Book_010301_Nsi_139_Альбом форм ЕБП11 (ДЗО)" xfId="147"/>
    <cellStyle name="_Final_Book_010301_Nsi_139_Волжские_2011" xfId="148"/>
    <cellStyle name="_Final_Book_010301_Nsi_139_Квант_2011" xfId="149"/>
    <cellStyle name="_Final_Book_010301_Nsi_140" xfId="150"/>
    <cellStyle name="_Final_Book_010301_Nsi_140(Зах)" xfId="151"/>
    <cellStyle name="_Final_Book_010301_Nsi_140(Зах)_Альбом форм ЕБП11 (ВоКС) вар 18.01.11" xfId="152"/>
    <cellStyle name="_Final_Book_010301_Nsi_140(Зах)_Альбом форм ЕБП11 (ДЗО)" xfId="153"/>
    <cellStyle name="_Final_Book_010301_Nsi_140(Зах)_Волжские_2011" xfId="154"/>
    <cellStyle name="_Final_Book_010301_Nsi_140(Зах)_Квант_2011" xfId="155"/>
    <cellStyle name="_Final_Book_010301_Nsi_140_mod" xfId="156"/>
    <cellStyle name="_Final_Book_010301_Nsi_140_mod_Альбом форм ЕБП11 (ВоКС) вар 18.01.11" xfId="157"/>
    <cellStyle name="_Final_Book_010301_Nsi_140_mod_Альбом форм ЕБП11 (ДЗО)" xfId="158"/>
    <cellStyle name="_Final_Book_010301_Nsi_140_mod_Волжские_2011" xfId="159"/>
    <cellStyle name="_Final_Book_010301_Nsi_140_mod_Квант_2011" xfId="160"/>
    <cellStyle name="_Final_Book_010301_Nsi_140_Альбом форм ЕБП11 (ВоКС) вар 18.01.11" xfId="161"/>
    <cellStyle name="_Final_Book_010301_Nsi_140_Альбом форм ЕБП11 (ДЗО)" xfId="162"/>
    <cellStyle name="_Final_Book_010301_Nsi_140_Волжские_2011" xfId="163"/>
    <cellStyle name="_Final_Book_010301_Nsi_140_Квант_2011" xfId="164"/>
    <cellStyle name="_Final_Book_010301_Nsi_Альбом форм ЕБП11 (ВоКС) вар 18.01.11" xfId="165"/>
    <cellStyle name="_Final_Book_010301_Nsi_Альбом форм ЕБП11 (ДЗО)" xfId="166"/>
    <cellStyle name="_Final_Book_010301_Nsi_Волжские_2011" xfId="167"/>
    <cellStyle name="_Final_Book_010301_Nsi_Квант_2011" xfId="168"/>
    <cellStyle name="_Final_Book_010301_Summary" xfId="169"/>
    <cellStyle name="_Final_Book_010301_Summary_Альбом форм ЕБП11 (ВоКС) вар 18.01.11" xfId="170"/>
    <cellStyle name="_Final_Book_010301_Summary_Альбом форм ЕБП11 (ДЗО)" xfId="171"/>
    <cellStyle name="_Final_Book_010301_Summary_Волжские_2011" xfId="172"/>
    <cellStyle name="_Final_Book_010301_Summary_Квант_2011" xfId="173"/>
    <cellStyle name="_Final_Book_010301_Tax_form_1кв_3" xfId="174"/>
    <cellStyle name="_Final_Book_010301_Tax_form_1кв_3_Альбом форм ЕБП11 (ВоКС) вар 18.01.11" xfId="175"/>
    <cellStyle name="_Final_Book_010301_Tax_form_1кв_3_Альбом форм ЕБП11 (ДЗО)" xfId="176"/>
    <cellStyle name="_Final_Book_010301_Tax_form_1кв_3_Волжские_2011" xfId="177"/>
    <cellStyle name="_Final_Book_010301_Tax_form_1кв_3_Квант_2011" xfId="178"/>
    <cellStyle name="_Final_Book_010301_Альбом форм ЕБП11 (ВоКС) вар 18.01.11" xfId="179"/>
    <cellStyle name="_Final_Book_010301_Альбом форм ЕБП11 (ДЗО)" xfId="180"/>
    <cellStyle name="_Final_Book_010301_БКЭ" xfId="181"/>
    <cellStyle name="_Final_Book_010301_БКЭ_Альбом форм ЕБП11 (ВоКС) вар 18.01.11" xfId="182"/>
    <cellStyle name="_Final_Book_010301_БКЭ_Альбом форм ЕБП11 (ДЗО)" xfId="183"/>
    <cellStyle name="_Final_Book_010301_БКЭ_Волжские_2011" xfId="184"/>
    <cellStyle name="_Final_Book_010301_БКЭ_Квант_2011" xfId="185"/>
    <cellStyle name="_Final_Book_010301_Волжские_2011" xfId="186"/>
    <cellStyle name="_Final_Book_010301_Квант_2011" xfId="187"/>
    <cellStyle name="_model" xfId="188"/>
    <cellStyle name="_Model_RAB Мой" xfId="189"/>
    <cellStyle name="_Model_RAB Мой_2010 для П-3" xfId="190"/>
    <cellStyle name="_Model_RAB Мой_Выручка 2011 - вар 2 утв.  тарифы КТН" xfId="191"/>
    <cellStyle name="_Model_RAB Мой_ТЭП ожид. 1кв" xfId="192"/>
    <cellStyle name="_Model_RAB_MRSK_svod" xfId="193"/>
    <cellStyle name="_Model_RAB_MRSK_svod_2010 для П-3" xfId="194"/>
    <cellStyle name="_Model_RAB_MRSK_svod_Выручка 2011 - вар 2 утв.  тарифы КТН" xfId="195"/>
    <cellStyle name="_Model_RAB_MRSK_svod_ТЭП ожид. 1кв" xfId="196"/>
    <cellStyle name="_model_Альбом форм ЕБП11 (ВоКС) вар 18.01.11" xfId="197"/>
    <cellStyle name="_model_Альбом форм ЕБП11 (ДЗО)" xfId="198"/>
    <cellStyle name="_model_Волжские_2011" xfId="199"/>
    <cellStyle name="_model_Квант_2011" xfId="200"/>
    <cellStyle name="_New_Sofi" xfId="201"/>
    <cellStyle name="_New_Sofi_FFF" xfId="202"/>
    <cellStyle name="_New_Sofi_FFF_Альбом форм ЕБП11 (ВоКС) вар 18.01.11" xfId="203"/>
    <cellStyle name="_New_Sofi_FFF_Альбом форм ЕБП11 (ДЗО)" xfId="204"/>
    <cellStyle name="_New_Sofi_FFF_Волжские_2011" xfId="205"/>
    <cellStyle name="_New_Sofi_FFF_Квант_2011" xfId="206"/>
    <cellStyle name="_New_Sofi_New Form10_2" xfId="207"/>
    <cellStyle name="_New_Sofi_New Form10_2_Альбом форм ЕБП11 (ВоКС) вар 18.01.11" xfId="208"/>
    <cellStyle name="_New_Sofi_New Form10_2_Альбом форм ЕБП11 (ДЗО)" xfId="209"/>
    <cellStyle name="_New_Sofi_New Form10_2_Волжские_2011" xfId="210"/>
    <cellStyle name="_New_Sofi_New Form10_2_Квант_2011" xfId="211"/>
    <cellStyle name="_New_Sofi_Nsi" xfId="212"/>
    <cellStyle name="_New_Sofi_Nsi_1" xfId="213"/>
    <cellStyle name="_New_Sofi_Nsi_1_Альбом форм ЕБП11 (ВоКС) вар 18.01.11" xfId="214"/>
    <cellStyle name="_New_Sofi_Nsi_1_Альбом форм ЕБП11 (ДЗО)" xfId="215"/>
    <cellStyle name="_New_Sofi_Nsi_1_Волжские_2011" xfId="216"/>
    <cellStyle name="_New_Sofi_Nsi_1_Квант_2011" xfId="217"/>
    <cellStyle name="_New_Sofi_Nsi_139" xfId="218"/>
    <cellStyle name="_New_Sofi_Nsi_139_Альбом форм ЕБП11 (ВоКС) вар 18.01.11" xfId="219"/>
    <cellStyle name="_New_Sofi_Nsi_139_Альбом форм ЕБП11 (ДЗО)" xfId="220"/>
    <cellStyle name="_New_Sofi_Nsi_139_Волжские_2011" xfId="221"/>
    <cellStyle name="_New_Sofi_Nsi_139_Квант_2011" xfId="222"/>
    <cellStyle name="_New_Sofi_Nsi_140" xfId="223"/>
    <cellStyle name="_New_Sofi_Nsi_140(Зах)" xfId="224"/>
    <cellStyle name="_New_Sofi_Nsi_140(Зах)_Альбом форм ЕБП11 (ВоКС) вар 18.01.11" xfId="225"/>
    <cellStyle name="_New_Sofi_Nsi_140(Зах)_Альбом форм ЕБП11 (ДЗО)" xfId="226"/>
    <cellStyle name="_New_Sofi_Nsi_140(Зах)_Волжские_2011" xfId="227"/>
    <cellStyle name="_New_Sofi_Nsi_140(Зах)_Квант_2011" xfId="228"/>
    <cellStyle name="_New_Sofi_Nsi_140_mod" xfId="229"/>
    <cellStyle name="_New_Sofi_Nsi_140_mod_Альбом форм ЕБП11 (ВоКС) вар 18.01.11" xfId="230"/>
    <cellStyle name="_New_Sofi_Nsi_140_mod_Альбом форм ЕБП11 (ДЗО)" xfId="231"/>
    <cellStyle name="_New_Sofi_Nsi_140_mod_Волжские_2011" xfId="232"/>
    <cellStyle name="_New_Sofi_Nsi_140_mod_Квант_2011" xfId="233"/>
    <cellStyle name="_New_Sofi_Nsi_140_Альбом форм ЕБП11 (ВоКС) вар 18.01.11" xfId="234"/>
    <cellStyle name="_New_Sofi_Nsi_140_Альбом форм ЕБП11 (ДЗО)" xfId="235"/>
    <cellStyle name="_New_Sofi_Nsi_140_Волжские_2011" xfId="236"/>
    <cellStyle name="_New_Sofi_Nsi_140_Квант_2011" xfId="237"/>
    <cellStyle name="_New_Sofi_Nsi_Альбом форм ЕБП11 (ВоКС) вар 18.01.11" xfId="238"/>
    <cellStyle name="_New_Sofi_Nsi_Альбом форм ЕБП11 (ДЗО)" xfId="239"/>
    <cellStyle name="_New_Sofi_Nsi_Волжские_2011" xfId="240"/>
    <cellStyle name="_New_Sofi_Nsi_Квант_2011" xfId="241"/>
    <cellStyle name="_New_Sofi_Summary" xfId="242"/>
    <cellStyle name="_New_Sofi_Summary_Альбом форм ЕБП11 (ВоКС) вар 18.01.11" xfId="243"/>
    <cellStyle name="_New_Sofi_Summary_Альбом форм ЕБП11 (ДЗО)" xfId="244"/>
    <cellStyle name="_New_Sofi_Summary_Волжские_2011" xfId="245"/>
    <cellStyle name="_New_Sofi_Summary_Квант_2011" xfId="246"/>
    <cellStyle name="_New_Sofi_Tax_form_1кв_3" xfId="247"/>
    <cellStyle name="_New_Sofi_Tax_form_1кв_3_Альбом форм ЕБП11 (ВоКС) вар 18.01.11" xfId="248"/>
    <cellStyle name="_New_Sofi_Tax_form_1кв_3_Альбом форм ЕБП11 (ДЗО)" xfId="249"/>
    <cellStyle name="_New_Sofi_Tax_form_1кв_3_Волжские_2011" xfId="250"/>
    <cellStyle name="_New_Sofi_Tax_form_1кв_3_Квант_2011" xfId="251"/>
    <cellStyle name="_New_Sofi_Альбом форм ЕБП11 (ВоКС) вар 18.01.11" xfId="252"/>
    <cellStyle name="_New_Sofi_Альбом форм ЕБП11 (ДЗО)" xfId="253"/>
    <cellStyle name="_New_Sofi_БКЭ" xfId="254"/>
    <cellStyle name="_New_Sofi_БКЭ_Альбом форм ЕБП11 (ВоКС) вар 18.01.11" xfId="255"/>
    <cellStyle name="_New_Sofi_БКЭ_Альбом форм ЕБП11 (ДЗО)" xfId="256"/>
    <cellStyle name="_New_Sofi_БКЭ_Волжские_2011" xfId="257"/>
    <cellStyle name="_New_Sofi_БКЭ_Квант_2011" xfId="258"/>
    <cellStyle name="_New_Sofi_Волжские_2011" xfId="259"/>
    <cellStyle name="_New_Sofi_Квант_2011" xfId="260"/>
    <cellStyle name="_Nsi" xfId="261"/>
    <cellStyle name="_Nsi_Альбом форм ЕБП11 (ВоКС) вар 18.01.11" xfId="262"/>
    <cellStyle name="_Nsi_Альбом форм ЕБП11 (ДЗО)" xfId="263"/>
    <cellStyle name="_Nsi_Волжские_2011" xfId="264"/>
    <cellStyle name="_Nsi_Квант_2011" xfId="265"/>
    <cellStyle name="_АГ" xfId="266"/>
    <cellStyle name="_АГ 2" xfId="267"/>
    <cellStyle name="_АГ 2 2" xfId="268"/>
    <cellStyle name="_АГ 2_Графики к СИП ВКС 2012 " xfId="269"/>
    <cellStyle name="_АГ 2_Графики к СИП ВКС КОТ-Е, УУТЭ, ОДПУ, ВОТЭК" xfId="270"/>
    <cellStyle name="_АГ 2_Графики к СИП ВКС электрика" xfId="271"/>
    <cellStyle name="_АГ 2_Графики к СИП сети Владимир 2012 " xfId="272"/>
    <cellStyle name="_АГ 2_Графики к СИП сети Ю.П.2012 " xfId="273"/>
    <cellStyle name="_АГ 2_ИПРГ 2012 для М.В." xfId="274"/>
    <cellStyle name="_АГ 2_ИПРГ 2012 для РКС" xfId="275"/>
    <cellStyle name="_АГ 2_СИП ВКС 2012 скорр.+долги" xfId="276"/>
    <cellStyle name="_АГ 2_СИП ОАО ВКС 2012 от 03.02.2012" xfId="277"/>
    <cellStyle name="_АГ_~План БДР БДДС на 2011 год от 19.01.2011" xfId="278"/>
    <cellStyle name="_АГ_1.1.2" xfId="279"/>
    <cellStyle name="_АГ_1.1.2_3.2.1." xfId="280"/>
    <cellStyle name="_АГ_1.1.2_3.2.10." xfId="281"/>
    <cellStyle name="_АГ_1.1.2_3.2.11." xfId="282"/>
    <cellStyle name="_АГ_1.1.2_3.2.13." xfId="283"/>
    <cellStyle name="_АГ_1.1.2_3.2.14." xfId="284"/>
    <cellStyle name="_АГ_1.1.2_3.2.15." xfId="285"/>
    <cellStyle name="_АГ_1.1.2_3.2.17." xfId="286"/>
    <cellStyle name="_АГ_1.1.2_3.2.2." xfId="287"/>
    <cellStyle name="_АГ_1.1.2_3.2.3." xfId="288"/>
    <cellStyle name="_АГ_1.1.2_3.2.5." xfId="289"/>
    <cellStyle name="_АГ_1.1.2_3.2.6." xfId="290"/>
    <cellStyle name="_АГ_1.1.2_3.2.7." xfId="291"/>
    <cellStyle name="_АГ_1.1.2_3.2.9." xfId="292"/>
    <cellStyle name="_АГ_2.1.1." xfId="293"/>
    <cellStyle name="_АГ_2.1.1._3.2.1." xfId="294"/>
    <cellStyle name="_АГ_2.1.1._3.2.10." xfId="295"/>
    <cellStyle name="_АГ_2.1.1._3.2.11." xfId="296"/>
    <cellStyle name="_АГ_2.1.1._3.2.13." xfId="297"/>
    <cellStyle name="_АГ_2.1.1._3.2.14." xfId="298"/>
    <cellStyle name="_АГ_2.1.1._3.2.15." xfId="299"/>
    <cellStyle name="_АГ_2.1.1._3.2.17." xfId="300"/>
    <cellStyle name="_АГ_2.1.1._3.2.2." xfId="301"/>
    <cellStyle name="_АГ_2.1.1._3.2.3." xfId="302"/>
    <cellStyle name="_АГ_2.1.1._3.2.5." xfId="303"/>
    <cellStyle name="_АГ_2.1.1._3.2.6." xfId="304"/>
    <cellStyle name="_АГ_2.1.1._3.2.7." xfId="305"/>
    <cellStyle name="_АГ_2.1.1._3.2.9." xfId="306"/>
    <cellStyle name="_АГ_2.1.2." xfId="307"/>
    <cellStyle name="_АГ_2.1.2._3.2.1." xfId="308"/>
    <cellStyle name="_АГ_2.1.2._3.2.10." xfId="309"/>
    <cellStyle name="_АГ_2.1.2._3.2.11." xfId="310"/>
    <cellStyle name="_АГ_2.1.2._3.2.13." xfId="311"/>
    <cellStyle name="_АГ_2.1.2._3.2.14." xfId="312"/>
    <cellStyle name="_АГ_2.1.2._3.2.15." xfId="313"/>
    <cellStyle name="_АГ_2.1.2._3.2.17." xfId="314"/>
    <cellStyle name="_АГ_2.1.2._3.2.2." xfId="315"/>
    <cellStyle name="_АГ_2.1.2._3.2.3." xfId="316"/>
    <cellStyle name="_АГ_2.1.2._3.2.5." xfId="317"/>
    <cellStyle name="_АГ_2.1.2._3.2.6." xfId="318"/>
    <cellStyle name="_АГ_2.1.2._3.2.7." xfId="319"/>
    <cellStyle name="_АГ_2.1.2._3.2.9." xfId="320"/>
    <cellStyle name="_АГ_2.1.6." xfId="321"/>
    <cellStyle name="_АГ_2.1.6._3.2.1." xfId="322"/>
    <cellStyle name="_АГ_2.1.6._3.2.10." xfId="323"/>
    <cellStyle name="_АГ_2.1.6._3.2.11." xfId="324"/>
    <cellStyle name="_АГ_2.1.6._3.2.13." xfId="325"/>
    <cellStyle name="_АГ_2.1.6._3.2.14." xfId="326"/>
    <cellStyle name="_АГ_2.1.6._3.2.15." xfId="327"/>
    <cellStyle name="_АГ_2.1.6._3.2.17." xfId="328"/>
    <cellStyle name="_АГ_2.1.6._3.2.2." xfId="329"/>
    <cellStyle name="_АГ_2.1.6._3.2.3." xfId="330"/>
    <cellStyle name="_АГ_2.1.6._3.2.5." xfId="331"/>
    <cellStyle name="_АГ_2.1.6._3.2.6." xfId="332"/>
    <cellStyle name="_АГ_2.1.6._3.2.7." xfId="333"/>
    <cellStyle name="_АГ_2.1.6._3.2.9." xfId="334"/>
    <cellStyle name="_АГ_2.1.7." xfId="335"/>
    <cellStyle name="_АГ_2.1.7._3.2.1." xfId="336"/>
    <cellStyle name="_АГ_2.1.7._3.2.10." xfId="337"/>
    <cellStyle name="_АГ_2.1.7._3.2.11." xfId="338"/>
    <cellStyle name="_АГ_2.1.7._3.2.13." xfId="339"/>
    <cellStyle name="_АГ_2.1.7._3.2.14." xfId="340"/>
    <cellStyle name="_АГ_2.1.7._3.2.15." xfId="341"/>
    <cellStyle name="_АГ_2.1.7._3.2.17." xfId="342"/>
    <cellStyle name="_АГ_2.1.7._3.2.2." xfId="343"/>
    <cellStyle name="_АГ_2.1.7._3.2.3." xfId="344"/>
    <cellStyle name="_АГ_2.1.7._3.2.5." xfId="345"/>
    <cellStyle name="_АГ_2.1.7._3.2.6." xfId="346"/>
    <cellStyle name="_АГ_2.1.7._3.2.7." xfId="347"/>
    <cellStyle name="_АГ_2.1.7._3.2.9." xfId="348"/>
    <cellStyle name="_АГ_2.1.8." xfId="349"/>
    <cellStyle name="_АГ_2.1.8._3.2.1." xfId="350"/>
    <cellStyle name="_АГ_2.1.8._3.2.10." xfId="351"/>
    <cellStyle name="_АГ_2.1.8._3.2.11." xfId="352"/>
    <cellStyle name="_АГ_2.1.8._3.2.13." xfId="353"/>
    <cellStyle name="_АГ_2.1.8._3.2.14." xfId="354"/>
    <cellStyle name="_АГ_2.1.8._3.2.15." xfId="355"/>
    <cellStyle name="_АГ_2.1.8._3.2.17." xfId="356"/>
    <cellStyle name="_АГ_2.1.8._3.2.2." xfId="357"/>
    <cellStyle name="_АГ_2.1.8._3.2.3." xfId="358"/>
    <cellStyle name="_АГ_2.1.8._3.2.5." xfId="359"/>
    <cellStyle name="_АГ_2.1.8._3.2.6." xfId="360"/>
    <cellStyle name="_АГ_2.1.8._3.2.7." xfId="361"/>
    <cellStyle name="_АГ_2.1.8._3.2.9." xfId="362"/>
    <cellStyle name="_АГ_2.1.9." xfId="363"/>
    <cellStyle name="_АГ_2.1.9._3.2.1." xfId="364"/>
    <cellStyle name="_АГ_2.1.9._3.2.10." xfId="365"/>
    <cellStyle name="_АГ_2.1.9._3.2.11." xfId="366"/>
    <cellStyle name="_АГ_2.1.9._3.2.13." xfId="367"/>
    <cellStyle name="_АГ_2.1.9._3.2.14." xfId="368"/>
    <cellStyle name="_АГ_2.1.9._3.2.15." xfId="369"/>
    <cellStyle name="_АГ_2.1.9._3.2.17." xfId="370"/>
    <cellStyle name="_АГ_2.1.9._3.2.2." xfId="371"/>
    <cellStyle name="_АГ_2.1.9._3.2.3." xfId="372"/>
    <cellStyle name="_АГ_2.1.9._3.2.5." xfId="373"/>
    <cellStyle name="_АГ_2.1.9._3.2.6." xfId="374"/>
    <cellStyle name="_АГ_2.1.9._3.2.7." xfId="375"/>
    <cellStyle name="_АГ_2.1.9._3.2.9." xfId="376"/>
    <cellStyle name="_АГ_2.2.1." xfId="377"/>
    <cellStyle name="_АГ_4.5.,4.6" xfId="378"/>
    <cellStyle name="_АГ_Алтай_2011" xfId="379"/>
    <cellStyle name="_АГ_Алтай_2011_Прогноз ДЗО на 2011 г (с уч 1 полугодие)" xfId="380"/>
    <cellStyle name="_АГ_Альбом форм  ЕБП11 (консолидированно)" xfId="381"/>
    <cellStyle name="_АГ_Альбом форм ЕБП10 (ДЗО)" xfId="382"/>
    <cellStyle name="_АГ_Альбом форм ЕБП11 (ДЗО)" xfId="383"/>
    <cellStyle name="_АГ_Альбом форм ЕБП11 (ДЗО)_Квант_2011" xfId="384"/>
    <cellStyle name="_АГ_Амур_2011" xfId="385"/>
    <cellStyle name="_АГ_Амур_2011_Прогноз ДЗО на 2011 г (с уч 1 полугодие)" xfId="386"/>
    <cellStyle name="_АГ_Анализ ФХД Контур Карелии за Январь 2009 года" xfId="387"/>
    <cellStyle name="_АГ_Анализ ФХД Контур Карелии за Январь 2009 года_Отчет БДР Энергокомфорт за 2009 год" xfId="388"/>
    <cellStyle name="_АГ_АХР за 1 кв. 2009" xfId="389"/>
    <cellStyle name="_АГ_АХР за 1 кв. 2009_Отчет БДР Энергокомфорт за 2009 год" xfId="390"/>
    <cellStyle name="_АГ_Баланс_ ЭЛЕКТРИКА_ 2010_Петрозаводские КС_240909 (псп)" xfId="391"/>
    <cellStyle name="_АГ_БДР БДДС Контур Карелии на 2009 год.х" xfId="392"/>
    <cellStyle name="_АГ_ДЗО_П-0.8_ГГГГММДД" xfId="393"/>
    <cellStyle name="_АГ_ДЗО_П-0.8_ГГГГММДД_СВОД (1)" xfId="394"/>
    <cellStyle name="_АГ_ДЗО_П-9.1_ГГГГММДД" xfId="395"/>
    <cellStyle name="_АГ_ДЗО_П-9.1_ГГГГММДД_СВОД (1)" xfId="396"/>
    <cellStyle name="_АГ_ДЗО_ПП2007_ГГГГММДД" xfId="397"/>
    <cellStyle name="_АГ_ДЗО_ПП2007_ГГГГММДД_Приложение к ЕБП07 (консолидация2)" xfId="398"/>
    <cellStyle name="_АГ_ДЗО_ПП2008Т_ГГГГММДД" xfId="399"/>
    <cellStyle name="_АГ_ДЗО_ПФ-9" xfId="400"/>
    <cellStyle name="_АГ_ДЗО_ПФ-9_3.2.1." xfId="401"/>
    <cellStyle name="_АГ_ДЗО_ПФ-9_3.2.10." xfId="402"/>
    <cellStyle name="_АГ_ДЗО_ПФ-9_3.2.11." xfId="403"/>
    <cellStyle name="_АГ_ДЗО_ПФ-9_3.2.13." xfId="404"/>
    <cellStyle name="_АГ_ДЗО_ПФ-9_3.2.14." xfId="405"/>
    <cellStyle name="_АГ_ДЗО_ПФ-9_3.2.15." xfId="406"/>
    <cellStyle name="_АГ_ДЗО_ПФ-9_3.2.17." xfId="407"/>
    <cellStyle name="_АГ_ДЗО_ПФ-9_3.2.2." xfId="408"/>
    <cellStyle name="_АГ_ДЗО_ПФ-9_3.2.3." xfId="409"/>
    <cellStyle name="_АГ_ДЗО_ПФ-9_3.2.5." xfId="410"/>
    <cellStyle name="_АГ_ДЗО_ПФ-9_3.2.6." xfId="411"/>
    <cellStyle name="_АГ_ДЗО_ПФ-9_3.2.7." xfId="412"/>
    <cellStyle name="_АГ_ДЗО_ПФ-9_3.2.9." xfId="413"/>
    <cellStyle name="_АГ_ДУП-08 ООО Энергокомфорт" xfId="414"/>
    <cellStyle name="_АГ_ЕБП 2011 (ТТСК) 14.01.2011" xfId="415"/>
    <cellStyle name="_АГ_ЕБП 2011 (ТТСК) 14.01.2011_Прогноз ДЗО на 2011 г (с уч 1 полугодие)" xfId="416"/>
    <cellStyle name="_АГ_Инвестиции ВОЭК р.с 7701" xfId="417"/>
    <cellStyle name="_АГ_Инвестиции ВОЭК р.с 7701_ИП ВОЭК  04 12 09 (1)" xfId="418"/>
    <cellStyle name="_АГ_Инвестиции ВОЭК р.с 7701_ИП ВОЭК  11 12 09" xfId="419"/>
    <cellStyle name="_АГ_Инвестиции ВОЭК р.с 7701_ИП ВОЭК  18 12 09" xfId="420"/>
    <cellStyle name="_АГ_Инвестиции ВОЭК р.с 7701_ИП ВОЭК  25 12 09" xfId="421"/>
    <cellStyle name="_АГ_Инвестиции ВОЭК р.с 7701_ИП ВОЭК  31 12 09" xfId="422"/>
    <cellStyle name="_АГ_ИП ВОЭК 4 3 июль к отправке" xfId="423"/>
    <cellStyle name="_АГ_Исполнение ЕБП08 (КТВ) за 8 мес 2008" xfId="424"/>
    <cellStyle name="_АГ_Исполнение ЕБП08 (КТВ) за 8 мес 2008_План БДР БДДС на 2012 год 10.10.2011" xfId="425"/>
    <cellStyle name="_АГ_Исполнение ЕБП08 (КТВ) за 8 мес 2008_План БДР БДДС ООО ПКС-Сервис на 2012 год 06.12.2011" xfId="426"/>
    <cellStyle name="_АГ_Исполнение ЕБП08 (КТВ) за 8 мес 2008_Прогноз ДЗО на 2011 г (с уч 1 полугодие)" xfId="427"/>
    <cellStyle name="_АГ_Исполнение ЕБП08 (ПКС + Э)" xfId="428"/>
    <cellStyle name="_АГ_Исполнение ЕБП08 (ПКС + Э)_Приложение к ЕБП07 (консолидация2)" xfId="429"/>
    <cellStyle name="_АГ_Кап. и тек. рем  тариф" xfId="430"/>
    <cellStyle name="_АГ_Квант_2011" xfId="431"/>
    <cellStyle name="_АГ_Книга1" xfId="432"/>
    <cellStyle name="_АГ_Книга2" xfId="433"/>
    <cellStyle name="_АГ_Книга2_Прогноз ДЗО на 2011 г (с уч 1 полугодие)" xfId="434"/>
    <cellStyle name="_АГ_Лоухи  Бизнес-план (20.12.08))" xfId="435"/>
    <cellStyle name="_АГ_новая плановая (ПТ-8.1.1)" xfId="436"/>
    <cellStyle name="_АГ_новая плановая (ПТ-8.1.1)_План БДР БДДС на 2012 год 10.10.2011" xfId="437"/>
    <cellStyle name="_АГ_новая плановая (ПТ-8.1.1)_План БДР БДДС ООО ПКС-Сервис на 2012 год 06.12.2011" xfId="438"/>
    <cellStyle name="_АГ_новая плановая (ПТ-8.1.1)_Прогноз ДЗО на 2011 г (с уч 1 полугодие)" xfId="439"/>
    <cellStyle name="_АГ_Новая форма 1.4." xfId="440"/>
    <cellStyle name="_АГ_Новая форма 1.4._ВОЭК от 16.01.09" xfId="441"/>
    <cellStyle name="_АГ_Новая форма 1.4._Краткосрочная ИП ОАО ВОЭК с сублизингом с правкой" xfId="442"/>
    <cellStyle name="_АГ_Новая форма 1.4._Краткосрочная ИП ОАО ВОЭК с сублизингом с правкой_14,01" xfId="443"/>
    <cellStyle name="_АГ_новая экспл. тепло (ПТ-1.1, Пт-1.2 и 1.3)" xfId="444"/>
    <cellStyle name="_АГ_новая экспл. тепло (ПТ-1.1, Пт-1.2 и 1.3)_План БДР БДДС на 2012 год 10.10.2011" xfId="445"/>
    <cellStyle name="_АГ_новая экспл. тепло (ПТ-1.1, Пт-1.2 и 1.3)_План БДР БДДС ООО ПКС-Сервис на 2012 год 06.12.2011" xfId="446"/>
    <cellStyle name="_АГ_новая экспл. тепло (ПТ-1.1, Пт-1.2 и 1.3)_Прогноз ДЗО на 2011 г (с уч 1 полугодие)" xfId="447"/>
    <cellStyle name="_АГ_Новогор_2011" xfId="448"/>
    <cellStyle name="_АГ_Новогор_2011_Прогноз ДЗО на 2011 г (с уч 1 полугодие)" xfId="449"/>
    <cellStyle name="_АГ_новые формы 1.6." xfId="450"/>
    <cellStyle name="_АГ_новые формы 1.6._ВОЭК от 16.01.09" xfId="451"/>
    <cellStyle name="_АГ_новые формы 1.6._Краткосрочная ИП ОАО ВОЭК с сублизингом с правкой" xfId="452"/>
    <cellStyle name="_АГ_новые формы 1.6._Краткосрочная ИП ОАО ВОЭК с сублизингом с правкой_14,01" xfId="453"/>
    <cellStyle name="_АГ_Обучение" xfId="454"/>
    <cellStyle name="_АГ_ОП_без_ВН" xfId="455"/>
    <cellStyle name="_АГ_отчет ВОЭК июль 2008 с 4.1." xfId="456"/>
    <cellStyle name="_АГ_отчет ВОЭК январь 2009 год" xfId="457"/>
    <cellStyle name="_АГ_Отчет еженедельный ОАО ВОЭК" xfId="458"/>
    <cellStyle name="_АГ_Отчет еженедельный ОАО ВОЭК_ИП ВОЭК  04 12 09 (1)" xfId="459"/>
    <cellStyle name="_АГ_Отчет еженедельный ОАО ВОЭК_ИП ВОЭК  11 12 09" xfId="460"/>
    <cellStyle name="_АГ_Отчет еженедельный ОАО ВОЭК_ИП ВОЭК  18 12 09" xfId="461"/>
    <cellStyle name="_АГ_Отчет еженедельный ОАО ВОЭК_ИП ВОЭК  25 12 09" xfId="462"/>
    <cellStyle name="_АГ_Отчет еженедельный ОАО ВОЭК_ИП ВОЭК  31 12 09" xfId="463"/>
    <cellStyle name="_АГ_Отчет Энергокомфорт" xfId="464"/>
    <cellStyle name="_АГ_Охрана труда Скороход" xfId="465"/>
    <cellStyle name="_АГ_План БДР ООО Энергокомфорт на 2010 год 03.02.2010" xfId="466"/>
    <cellStyle name="_АГ_План расчет  ГСМ 2010 Пряжа" xfId="467"/>
    <cellStyle name="_АГ_План ЭК на 2009 год 16.01.2009" xfId="468"/>
    <cellStyle name="_АГ_покупная энергия" xfId="469"/>
    <cellStyle name="_АГ_Потери электро 2010 30_12_2009" xfId="470"/>
    <cellStyle name="_АГ_Прил  7 Ежемесячный отчет по СД на 01 02 10г  - свод заполненный О М" xfId="471"/>
    <cellStyle name="_АГ_Прил  7 Ежемесячный отчет по СД на 01 03 10г  - свод заполненный О М" xfId="472"/>
    <cellStyle name="_АГ_Прил  7 Ежемесячный отчет по СД на 01 04 10г  - свод заполненный О М" xfId="473"/>
    <cellStyle name="_АГ_Прил  7 Ежемесячный отчет по СД на 01 05 10г  - свод заполненный О М" xfId="474"/>
    <cellStyle name="_АГ_Прил  7 Ежемесячный отчет по СД на 01 07 10г  - свод заполненный О М" xfId="475"/>
    <cellStyle name="_АГ_Прил  7 Ежемесячный отчет по СД на 01 07 10г  - свод заполненный О М (3)" xfId="476"/>
    <cellStyle name="_АГ_Прил  7 Ежемесячный отчет по СД на 01 08 10г  - свод заполненный О М" xfId="477"/>
    <cellStyle name="_АГ_Прил. 7 Ежемесячный отчет по СД на 01.06.10г. - свод, заполненный О.М" xfId="478"/>
    <cellStyle name="_АГ_Приложение к ЕБП07 (консолидация2)" xfId="479"/>
    <cellStyle name="_АГ_Приложение к ЕБП07 (консолидация2)_~План БДР БДДС на 2011 год от 19.01.2011" xfId="480"/>
    <cellStyle name="_АГ_Приложение к ЕБП07 (консолидация2)_Отчет БДР БДДС Энергокомфорт за 2011 год" xfId="481"/>
    <cellStyle name="_АГ_Приложение к ЕБП07 (консолидация2)_Отчет по формированию аг.вознаграждений на 2010 год" xfId="482"/>
    <cellStyle name="_АГ_Приложение к ЕБП07 (консолидация2)_План БДР ООО Энергокомфорт на 2010 год 03.02.2010" xfId="483"/>
    <cellStyle name="_АГ_Приложение к ЕБП07 (консолидация2)_План БДР ООО Энергокомфорт на 2010 год 19.10.2009" xfId="484"/>
    <cellStyle name="_АГ_Приложение к ЕБП07 (консолидация2)_Прогноз ДЗО на 2011 г (с уч 1 полугодие)" xfId="485"/>
    <cellStyle name="_АГ_Приложения 1,2 к письму от 09.10.2008г. _ РКС-17-2093" xfId="486"/>
    <cellStyle name="_АГ_Приложения к Регламенту" xfId="487"/>
    <cellStyle name="_АГ_Приложения к регламенту формат " xfId="488"/>
    <cellStyle name="_АГ_прогноз за апрель РКС" xfId="489"/>
    <cellStyle name="_АГ_прогноз за декабрь 2008" xfId="490"/>
    <cellStyle name="_АГ_прогноз за март для РКС" xfId="491"/>
    <cellStyle name="_АГ_ПСП2009_ЭЛЕКТРИКА_Петрозаводские_КС_100908" xfId="492"/>
    <cellStyle name="_АГ_Расходы на охрану труда на 2011 год по Приказу № 54 от 15 03 2010г " xfId="493"/>
    <cellStyle name="_АГ_Сбытовая надбавка на 2011 год" xfId="494"/>
    <cellStyle name="_АГ_СВОД (1)" xfId="495"/>
    <cellStyle name="_АГ_Смета ООО ЭК за 2007 год" xfId="496"/>
    <cellStyle name="_АГ_Смета ООО ЭК за 2007 год_~План БДР БДДС на 2011 год от 19.01.2011" xfId="497"/>
    <cellStyle name="_АГ_Смета ООО ЭК за 2007 год_Книга1" xfId="498"/>
    <cellStyle name="_АГ_Смета ООО ЭК за 2007 год_Отчет БДР БДДС Энергокомфорт за 2011 год" xfId="499"/>
    <cellStyle name="_АГ_Смета ООО ЭК за 2007 год_Отчет БДР Энергокомфорт за 2009 год" xfId="500"/>
    <cellStyle name="_АГ_Смета ООО ЭК за 2007 год_План БДР ООО Энергокомфорт на 2010 год 03.02.2010" xfId="501"/>
    <cellStyle name="_АГ_Смета ООО ЭК за 2007 год_План БДР ООО Энергокомфорт на 2010 год 19.10.2009" xfId="502"/>
    <cellStyle name="_АГ_Смета ООО ЭК за 2007 год_Сбытовая надбавка на 2011 год" xfId="503"/>
    <cellStyle name="_АГ_Смета ООО ЭК за 2007 год_Транзит эл.энергии" xfId="504"/>
    <cellStyle name="_АГ_Сравнение БДР для защиты ЕБП2010 22.10.2009" xfId="505"/>
    <cellStyle name="_АГ_Тамбов_2011" xfId="506"/>
    <cellStyle name="_АГ_Тамбов_2011_Прогноз ДЗО на 2011 г (с уч 1 полугодие)" xfId="507"/>
    <cellStyle name="_АГ_Тариф на ТО УУО на 2009 год" xfId="508"/>
    <cellStyle name="_АГ_Топливо" xfId="509"/>
    <cellStyle name="_АГ_Транзит эл.энергии" xfId="510"/>
    <cellStyle name="_АГ_ТТСК_2011" xfId="511"/>
    <cellStyle name="_АГ_ТТСК_2011_Прогноз ДЗО на 2011 г (с уч 1 полугодие)" xfId="512"/>
    <cellStyle name="_АГ_ТТСК_ПЗ_2009" xfId="513"/>
    <cellStyle name="_АГ_ФО-05 ООО ПКС-Сервис за ____________ 2011 года (новая форма)" xfId="514"/>
    <cellStyle name="_АГ_ФО-05_изм" xfId="515"/>
    <cellStyle name="_Анализ Долговой позиции на 2005 г" xfId="516"/>
    <cellStyle name="_Аренда АСКУЭ 2006" xfId="517"/>
    <cellStyle name="_БДР04м05" xfId="518"/>
    <cellStyle name="_БДР04м05_Альбом форм ЕБП11 (ВоКС) вар 18.01.11" xfId="519"/>
    <cellStyle name="_БДР04м05_Альбом форм ЕБП11 (ДЗО)" xfId="520"/>
    <cellStyle name="_БДР04м05_Альбом форм ЕБП11 (ДЗО)_Квант_2011" xfId="521"/>
    <cellStyle name="_БДР04м05_Волжские_2011" xfId="522"/>
    <cellStyle name="_БДР04м05_Квант_2011" xfId="523"/>
    <cellStyle name="_БДР04м05_Приложение 1 Основные показатели бюджета" xfId="524"/>
    <cellStyle name="_бизнес-план на 2005 год" xfId="525"/>
    <cellStyle name="_бизнес-план на 2005 год 2" xfId="526"/>
    <cellStyle name="_бизнес-план на 2005 год 3" xfId="527"/>
    <cellStyle name="_бизнес-план на 2005 год 4" xfId="528"/>
    <cellStyle name="_бизнес-план на 2005 год 5" xfId="529"/>
    <cellStyle name="_Бланки отчетов на 2007 г" xfId="530"/>
    <cellStyle name="_БП-2005 КЭГ" xfId="531"/>
    <cellStyle name="_БП-2005 КЭГ 2" xfId="532"/>
    <cellStyle name="_БП-2005 КЭГ 3" xfId="533"/>
    <cellStyle name="_БП-2005 КЭГ 4" xfId="534"/>
    <cellStyle name="_БП-2005 КЭГ 5" xfId="535"/>
    <cellStyle name="_выручка по присоединениям2" xfId="536"/>
    <cellStyle name="_График реализации проектовa_3" xfId="537"/>
    <cellStyle name="_График реализации проектовa_3_Альбом форм ЕБП11 (ВоКС) вар 18.01.11" xfId="538"/>
    <cellStyle name="_График реализации проектовa_3_Альбом форм ЕБП11 (ДЗО)" xfId="539"/>
    <cellStyle name="_График реализации проектовa_3_Альбом форм ЕБП11 (ДЗО)_Квант_2011" xfId="540"/>
    <cellStyle name="_График реализации проектовa_3_Волжские_2011" xfId="541"/>
    <cellStyle name="_График реализации проектовa_3_Квант_2011" xfId="542"/>
    <cellStyle name="_График реализации проектовa_3_Приложение 1 Основные показатели бюджета" xfId="543"/>
    <cellStyle name="_декабрь" xfId="544"/>
    <cellStyle name="_ДЗО_П-0.8_ГГГГММДД" xfId="545"/>
    <cellStyle name="_ДЗО_ПФ-9" xfId="546"/>
    <cellStyle name="_Дозакл 5 мес.2000" xfId="547"/>
    <cellStyle name="_Дозакл 5 мес.2000_Альбом форм ЕБП11 (ВоКС) вар 18.01.11" xfId="548"/>
    <cellStyle name="_Дозакл 5 мес.2000_Альбом форм ЕБП11 (ДЗО)" xfId="549"/>
    <cellStyle name="_Дозакл 5 мес.2000_Волжские_2011" xfId="550"/>
    <cellStyle name="_Дозакл 5 мес.2000_Квант_2011" xfId="551"/>
    <cellStyle name="_Документ4. Приложение 2.1.кРегламенту Холдинг_БюджетныеФормы" xfId="552"/>
    <cellStyle name="_Документ4. Приложение 2.1.кРегламенту Холдинг_БюджетныеФормы 2" xfId="553"/>
    <cellStyle name="_Документ4. Приложение 2.1.кРегламенту Холдинг_БюджетныеФормы_План БДР БДДС на 2012 год 10.10.2011" xfId="554"/>
    <cellStyle name="_Документ4. Приложение 2.1.кРегламенту Холдинг_БюджетныеФормы_План БДР БДДС ООО ПКС-Сервис на 2012 год 06.12.2011" xfId="555"/>
    <cellStyle name="_Ежедекадная справка о векселях в обращении" xfId="556"/>
    <cellStyle name="_Ежедекадная справка о векселях в обращении_Альбом форм ЕБП11 (ВоКС) вар 18.01.11" xfId="557"/>
    <cellStyle name="_Ежедекадная справка о векселях в обращении_Альбом форм ЕБП11 (ДЗО)" xfId="558"/>
    <cellStyle name="_Ежедекадная справка о векселях в обращении_Волжские_2011" xfId="559"/>
    <cellStyle name="_Ежедекадная справка о векселях в обращении_Квант_2011" xfId="560"/>
    <cellStyle name="_Ежедекадная справка о движении заемных средств" xfId="561"/>
    <cellStyle name="_Ежедекадная справка о движении заемных средств (2)" xfId="562"/>
    <cellStyle name="_Ежедекадная справка о движении заемных средств (2)_Альбом форм ЕБП11 (ВоКС) вар 18.01.11" xfId="563"/>
    <cellStyle name="_Ежедекадная справка о движении заемных средств (2)_Альбом форм ЕБП11 (ДЗО)" xfId="564"/>
    <cellStyle name="_Ежедекадная справка о движении заемных средств (2)_Волжские_2011" xfId="565"/>
    <cellStyle name="_Ежедекадная справка о движении заемных средств (2)_Квант_2011" xfId="566"/>
    <cellStyle name="_Ежедекадная справка о движении заемных средств_Альбом форм ЕБП11 (ВоКС) вар 18.01.11" xfId="567"/>
    <cellStyle name="_Ежедекадная справка о движении заемных средств_Альбом форм ЕБП11 (ДЗО)" xfId="568"/>
    <cellStyle name="_Ежедекадная справка о движении заемных средств_Волжские_2011" xfId="569"/>
    <cellStyle name="_Ежедекадная справка о движении заемных средств_Квант_2011" xfId="570"/>
    <cellStyle name="_Исходные данные для модели" xfId="571"/>
    <cellStyle name="_Книга1" xfId="572"/>
    <cellStyle name="_Книга1 2" xfId="573"/>
    <cellStyle name="_Книга1 3" xfId="574"/>
    <cellStyle name="_Книга1 4" xfId="575"/>
    <cellStyle name="_Книга1 5" xfId="576"/>
    <cellStyle name="_Книга3" xfId="577"/>
    <cellStyle name="_Книга3_New Form10_2" xfId="578"/>
    <cellStyle name="_Книга3_New Form10_2_Альбом форм ЕБП11 (ВоКС) вар 18.01.11" xfId="579"/>
    <cellStyle name="_Книга3_New Form10_2_Альбом форм ЕБП11 (ДЗО)" xfId="580"/>
    <cellStyle name="_Книга3_New Form10_2_Волжские_2011" xfId="581"/>
    <cellStyle name="_Книга3_New Form10_2_Квант_2011" xfId="582"/>
    <cellStyle name="_Книга3_Nsi" xfId="583"/>
    <cellStyle name="_Книга3_Nsi_1" xfId="584"/>
    <cellStyle name="_Книга3_Nsi_1_Альбом форм ЕБП11 (ВоКС) вар 18.01.11" xfId="585"/>
    <cellStyle name="_Книга3_Nsi_1_Альбом форм ЕБП11 (ДЗО)" xfId="586"/>
    <cellStyle name="_Книга3_Nsi_1_Волжские_2011" xfId="587"/>
    <cellStyle name="_Книга3_Nsi_1_Квант_2011" xfId="588"/>
    <cellStyle name="_Книга3_Nsi_139" xfId="589"/>
    <cellStyle name="_Книга3_Nsi_139_Альбом форм ЕБП11 (ВоКС) вар 18.01.11" xfId="590"/>
    <cellStyle name="_Книга3_Nsi_139_Альбом форм ЕБП11 (ДЗО)" xfId="591"/>
    <cellStyle name="_Книга3_Nsi_139_Волжские_2011" xfId="592"/>
    <cellStyle name="_Книга3_Nsi_139_Квант_2011" xfId="593"/>
    <cellStyle name="_Книга3_Nsi_140" xfId="594"/>
    <cellStyle name="_Книга3_Nsi_140(Зах)" xfId="595"/>
    <cellStyle name="_Книга3_Nsi_140(Зах)_Альбом форм ЕБП11 (ВоКС) вар 18.01.11" xfId="596"/>
    <cellStyle name="_Книга3_Nsi_140(Зах)_Альбом форм ЕБП11 (ДЗО)" xfId="597"/>
    <cellStyle name="_Книга3_Nsi_140(Зах)_Волжские_2011" xfId="598"/>
    <cellStyle name="_Книга3_Nsi_140(Зах)_Квант_2011" xfId="599"/>
    <cellStyle name="_Книга3_Nsi_140_mod" xfId="600"/>
    <cellStyle name="_Книга3_Nsi_140_mod_Альбом форм ЕБП11 (ВоКС) вар 18.01.11" xfId="601"/>
    <cellStyle name="_Книга3_Nsi_140_mod_Альбом форм ЕБП11 (ДЗО)" xfId="602"/>
    <cellStyle name="_Книга3_Nsi_140_mod_Волжские_2011" xfId="603"/>
    <cellStyle name="_Книга3_Nsi_140_mod_Квант_2011" xfId="604"/>
    <cellStyle name="_Книга3_Nsi_140_Альбом форм ЕБП11 (ВоКС) вар 18.01.11" xfId="605"/>
    <cellStyle name="_Книга3_Nsi_140_Альбом форм ЕБП11 (ДЗО)" xfId="606"/>
    <cellStyle name="_Книга3_Nsi_140_Волжские_2011" xfId="607"/>
    <cellStyle name="_Книга3_Nsi_140_Квант_2011" xfId="608"/>
    <cellStyle name="_Книга3_Nsi_Альбом форм ЕБП11 (ВоКС) вар 18.01.11" xfId="609"/>
    <cellStyle name="_Книга3_Nsi_Альбом форм ЕБП11 (ДЗО)" xfId="610"/>
    <cellStyle name="_Книга3_Nsi_Волжские_2011" xfId="611"/>
    <cellStyle name="_Книга3_Nsi_Квант_2011" xfId="612"/>
    <cellStyle name="_Книга3_Summary" xfId="613"/>
    <cellStyle name="_Книга3_Summary_Альбом форм ЕБП11 (ВоКС) вар 18.01.11" xfId="614"/>
    <cellStyle name="_Книга3_Summary_Альбом форм ЕБП11 (ДЗО)" xfId="615"/>
    <cellStyle name="_Книга3_Summary_Волжские_2011" xfId="616"/>
    <cellStyle name="_Книга3_Summary_Квант_2011" xfId="617"/>
    <cellStyle name="_Книга3_Tax_form_1кв_3" xfId="618"/>
    <cellStyle name="_Книга3_Tax_form_1кв_3_Альбом форм ЕБП11 (ВоКС) вар 18.01.11" xfId="619"/>
    <cellStyle name="_Книга3_Tax_form_1кв_3_Альбом форм ЕБП11 (ДЗО)" xfId="620"/>
    <cellStyle name="_Книга3_Tax_form_1кв_3_Волжские_2011" xfId="621"/>
    <cellStyle name="_Книга3_Tax_form_1кв_3_Квант_2011" xfId="622"/>
    <cellStyle name="_Книга3_Альбом форм ЕБП11 (ВоКС) вар 18.01.11" xfId="623"/>
    <cellStyle name="_Книга3_Альбом форм ЕБП11 (ДЗО)" xfId="624"/>
    <cellStyle name="_Книга3_БКЭ" xfId="625"/>
    <cellStyle name="_Книга3_БКЭ_Альбом форм ЕБП11 (ВоКС) вар 18.01.11" xfId="626"/>
    <cellStyle name="_Книга3_БКЭ_Альбом форм ЕБП11 (ДЗО)" xfId="627"/>
    <cellStyle name="_Книга3_БКЭ_Волжские_2011" xfId="628"/>
    <cellStyle name="_Книга3_БКЭ_Квант_2011" xfId="629"/>
    <cellStyle name="_Книга3_Волжские_2011" xfId="630"/>
    <cellStyle name="_Книга3_Квант_2011" xfId="631"/>
    <cellStyle name="_Книга7" xfId="632"/>
    <cellStyle name="_Книга7_New Form10_2" xfId="633"/>
    <cellStyle name="_Книга7_New Form10_2_Альбом форм ЕБП11 (ВоКС) вар 18.01.11" xfId="634"/>
    <cellStyle name="_Книга7_New Form10_2_Альбом форм ЕБП11 (ДЗО)" xfId="635"/>
    <cellStyle name="_Книга7_New Form10_2_Волжские_2011" xfId="636"/>
    <cellStyle name="_Книга7_New Form10_2_Квант_2011" xfId="637"/>
    <cellStyle name="_Книга7_Nsi" xfId="638"/>
    <cellStyle name="_Книга7_Nsi_1" xfId="639"/>
    <cellStyle name="_Книга7_Nsi_1_Альбом форм ЕБП11 (ВоКС) вар 18.01.11" xfId="640"/>
    <cellStyle name="_Книга7_Nsi_1_Альбом форм ЕБП11 (ДЗО)" xfId="641"/>
    <cellStyle name="_Книга7_Nsi_1_Волжские_2011" xfId="642"/>
    <cellStyle name="_Книга7_Nsi_1_Квант_2011" xfId="643"/>
    <cellStyle name="_Книга7_Nsi_139" xfId="644"/>
    <cellStyle name="_Книга7_Nsi_139_Альбом форм ЕБП11 (ВоКС) вар 18.01.11" xfId="645"/>
    <cellStyle name="_Книга7_Nsi_139_Альбом форм ЕБП11 (ДЗО)" xfId="646"/>
    <cellStyle name="_Книга7_Nsi_139_Волжские_2011" xfId="647"/>
    <cellStyle name="_Книга7_Nsi_139_Квант_2011" xfId="648"/>
    <cellStyle name="_Книга7_Nsi_140" xfId="649"/>
    <cellStyle name="_Книга7_Nsi_140(Зах)" xfId="650"/>
    <cellStyle name="_Книга7_Nsi_140(Зах)_Альбом форм ЕБП11 (ВоКС) вар 18.01.11" xfId="651"/>
    <cellStyle name="_Книга7_Nsi_140(Зах)_Альбом форм ЕБП11 (ДЗО)" xfId="652"/>
    <cellStyle name="_Книга7_Nsi_140(Зах)_Волжские_2011" xfId="653"/>
    <cellStyle name="_Книга7_Nsi_140(Зах)_Квант_2011" xfId="654"/>
    <cellStyle name="_Книга7_Nsi_140_mod" xfId="655"/>
    <cellStyle name="_Книга7_Nsi_140_mod_Альбом форм ЕБП11 (ВоКС) вар 18.01.11" xfId="656"/>
    <cellStyle name="_Книга7_Nsi_140_mod_Альбом форм ЕБП11 (ДЗО)" xfId="657"/>
    <cellStyle name="_Книга7_Nsi_140_mod_Волжские_2011" xfId="658"/>
    <cellStyle name="_Книга7_Nsi_140_mod_Квант_2011" xfId="659"/>
    <cellStyle name="_Книга7_Nsi_140_Альбом форм ЕБП11 (ВоКС) вар 18.01.11" xfId="660"/>
    <cellStyle name="_Книга7_Nsi_140_Альбом форм ЕБП11 (ДЗО)" xfId="661"/>
    <cellStyle name="_Книга7_Nsi_140_Волжские_2011" xfId="662"/>
    <cellStyle name="_Книга7_Nsi_140_Квант_2011" xfId="663"/>
    <cellStyle name="_Книга7_Nsi_Альбом форм ЕБП11 (ВоКС) вар 18.01.11" xfId="664"/>
    <cellStyle name="_Книга7_Nsi_Альбом форм ЕБП11 (ДЗО)" xfId="665"/>
    <cellStyle name="_Книга7_Nsi_Волжские_2011" xfId="666"/>
    <cellStyle name="_Книга7_Nsi_Квант_2011" xfId="667"/>
    <cellStyle name="_Книга7_Summary" xfId="668"/>
    <cellStyle name="_Книга7_Summary_Альбом форм ЕБП11 (ВоКС) вар 18.01.11" xfId="669"/>
    <cellStyle name="_Книга7_Summary_Альбом форм ЕБП11 (ДЗО)" xfId="670"/>
    <cellStyle name="_Книга7_Summary_Волжские_2011" xfId="671"/>
    <cellStyle name="_Книга7_Summary_Квант_2011" xfId="672"/>
    <cellStyle name="_Книга7_Tax_form_1кв_3" xfId="673"/>
    <cellStyle name="_Книга7_Tax_form_1кв_3_Альбом форм ЕБП11 (ВоКС) вар 18.01.11" xfId="674"/>
    <cellStyle name="_Книга7_Tax_form_1кв_3_Альбом форм ЕБП11 (ДЗО)" xfId="675"/>
    <cellStyle name="_Книга7_Tax_form_1кв_3_Волжские_2011" xfId="676"/>
    <cellStyle name="_Книга7_Tax_form_1кв_3_Квант_2011" xfId="677"/>
    <cellStyle name="_Книга7_Альбом форм ЕБП11 (ВоКС) вар 18.01.11" xfId="678"/>
    <cellStyle name="_Книга7_Альбом форм ЕБП11 (ДЗО)" xfId="679"/>
    <cellStyle name="_Книга7_БКЭ" xfId="680"/>
    <cellStyle name="_Книга7_БКЭ_Альбом форм ЕБП11 (ВоКС) вар 18.01.11" xfId="681"/>
    <cellStyle name="_Книга7_БКЭ_Альбом форм ЕБП11 (ДЗО)" xfId="682"/>
    <cellStyle name="_Книга7_БКЭ_Волжские_2011" xfId="683"/>
    <cellStyle name="_Книга7_БКЭ_Квант_2011" xfId="684"/>
    <cellStyle name="_Книга7_Волжские_2011" xfId="685"/>
    <cellStyle name="_Книга7_Квант_2011" xfId="686"/>
    <cellStyle name="_Копия Приложение № 1 к регламенту по формированию Инвестиционной программы_01_01_2008" xfId="687"/>
    <cellStyle name="_Куликова ОПП" xfId="688"/>
    <cellStyle name="_Куликова ОПП_Альбом форм ЕБП11 (ВоКС) вар 18.01.11" xfId="689"/>
    <cellStyle name="_Куликова ОПП_Альбом форм ЕБП11 (ДЗО)" xfId="690"/>
    <cellStyle name="_Куликова ОПП_Волжские_2011" xfId="691"/>
    <cellStyle name="_Куликова ОПП_Квант_2011" xfId="692"/>
    <cellStyle name="_Лист1" xfId="693"/>
    <cellStyle name="_Макет пр.пр.2006" xfId="694"/>
    <cellStyle name="_МОДЕЛЬ_1 (2)" xfId="695"/>
    <cellStyle name="_МОДЕЛЬ_1 (2)_2010 для П-3" xfId="696"/>
    <cellStyle name="_МОДЕЛЬ_1 (2)_Выручка 2011 - вар 2 утв.  тарифы КТН" xfId="697"/>
    <cellStyle name="_МОДЕЛЬ_1 (2)_ТЭП ожид. 1кв" xfId="698"/>
    <cellStyle name="_НВВ 2009 постатейно свод по филиалам_09_02_09" xfId="699"/>
    <cellStyle name="_НВВ 2009 постатейно свод по филиалам_для Валентина" xfId="700"/>
    <cellStyle name="_Омск" xfId="701"/>
    <cellStyle name="_отчетность_31" xfId="702"/>
    <cellStyle name="_Отчеты за февраль 2006 г" xfId="703"/>
    <cellStyle name="_план ПП" xfId="704"/>
    <cellStyle name="_план ПП_Альбом форм ЕБП11 (ВоКС) вар 18.01.11" xfId="705"/>
    <cellStyle name="_план ПП_Альбом форм ЕБП11 (ДЗО)" xfId="706"/>
    <cellStyle name="_план ПП_Волжские_2011" xfId="707"/>
    <cellStyle name="_план ПП_Квант_2011" xfId="708"/>
    <cellStyle name="_ПП план-факт" xfId="709"/>
    <cellStyle name="_ПП план-факт_Альбом форм ЕБП11 (ВоКС) вар 18.01.11" xfId="710"/>
    <cellStyle name="_ПП план-факт_Альбом форм ЕБП11 (ДЗО)" xfId="711"/>
    <cellStyle name="_ПП план-факт_Волжские_2011" xfId="712"/>
    <cellStyle name="_ПП план-факт_Квант_2011" xfId="713"/>
    <cellStyle name="_пр 5 тариф RAB" xfId="714"/>
    <cellStyle name="_пр 5 тариф RAB_2010 для П-3" xfId="715"/>
    <cellStyle name="_пр 5 тариф RAB_Выручка 2011 - вар 2 утв.  тарифы КТН" xfId="716"/>
    <cellStyle name="_пр 5 тариф RAB_ТЭП ожид. 1кв" xfId="717"/>
    <cellStyle name="_Пр.программа 2006 г" xfId="718"/>
    <cellStyle name="_Предожение _ДБП_2009 г ( согласованные БП)  (2)" xfId="719"/>
    <cellStyle name="_прибыль ОАО ПКС на 2006 год" xfId="720"/>
    <cellStyle name="_Прик РКС-265-п от 21.11.2005г. прил 1 к Регламенту" xfId="721"/>
    <cellStyle name="_Прик РКС-265-п от 21.11.2005г. прил 1 к Регламенту_Альбом форм ЕБП11 (ВоКС) вар 18.01.11" xfId="722"/>
    <cellStyle name="_Прик РКС-265-п от 21.11.2005г. прил 1 к Регламенту_Альбом форм ЕБП11 (ДЗО)" xfId="723"/>
    <cellStyle name="_Прик РКС-265-п от 21.11.2005г. прил 1 к Регламенту_Волжские_2011" xfId="724"/>
    <cellStyle name="_Прик РКС-265-п от 21.11.2005г. прил 1 к Регламенту_Квант_2011" xfId="725"/>
    <cellStyle name="_ПРИЛ. 2003_ЧТЭ" xfId="726"/>
    <cellStyle name="_ПРИЛ. 2003_ЧТЭ_Альбом форм ЕБП11 (ВоКС) вар 18.01.11" xfId="727"/>
    <cellStyle name="_ПРИЛ. 2003_ЧТЭ_Альбом форм ЕБП11 (ДЗО)" xfId="728"/>
    <cellStyle name="_ПРИЛ. 2003_ЧТЭ_Альбом форм ЕБП11 (ДЗО)_Квант_2011" xfId="729"/>
    <cellStyle name="_ПРИЛ. 2003_ЧТЭ_Волжские_2011" xfId="730"/>
    <cellStyle name="_ПРИЛ. 2003_ЧТЭ_Квант_2011" xfId="731"/>
    <cellStyle name="_ПРИЛ. 2003_ЧТЭ_Лоухи  Бизнес-план (20.12.08))" xfId="732"/>
    <cellStyle name="_ПРИЛ. 2003_ЧТЭ_Приложение 1 Основные показатели бюджета" xfId="733"/>
    <cellStyle name="_Приложение 1 ИП на 2005" xfId="734"/>
    <cellStyle name="_Приложение 1 ИП на 2005 2" xfId="735"/>
    <cellStyle name="_Приложение 1 ИП на 2005 3" xfId="736"/>
    <cellStyle name="_Приложение 1 ИП на 2005 4" xfId="737"/>
    <cellStyle name="_Приложение 1 ИП на 2005 5" xfId="738"/>
    <cellStyle name="_Приложение 8 ИП на 2005 для РАО ОКС" xfId="739"/>
    <cellStyle name="_Приложение № 1 к регламенту по формированию Инвестиционной программы" xfId="740"/>
    <cellStyle name="_Приложение № 1 к регламенту по формированию Инвестиционной программы_2" xfId="741"/>
    <cellStyle name="_Приложение № 1 к регламенту по формированию Инвестиционной программы_Альбом форм ЕБП11 (ВоКС) вар 18.01.11" xfId="742"/>
    <cellStyle name="_Приложение № 1 к регламенту по формированию Инвестиционной программы_Альбом форм ЕБП11 (ДЗО)" xfId="743"/>
    <cellStyle name="_Приложение № 1 к регламенту по формированию Инвестиционной программы_Волжские_2011" xfId="744"/>
    <cellStyle name="_Приложение № 1 к регламенту по формированию Инвестиционной программы_Квант_2011" xfId="745"/>
    <cellStyle name="_Приложение МТС-3-КС" xfId="746"/>
    <cellStyle name="_Приложение откр." xfId="747"/>
    <cellStyle name="_Приложение откр._Альбом форм ЕБП11 (ВоКС) вар 18.01.11" xfId="748"/>
    <cellStyle name="_Приложение откр._Альбом форм ЕБП11 (ДЗО)" xfId="749"/>
    <cellStyle name="_Приложение откр._Альбом форм ЕБП11 (ДЗО)_Квант_2011" xfId="750"/>
    <cellStyle name="_Приложение откр._Волжские_2011" xfId="751"/>
    <cellStyle name="_Приложение откр._Квант_2011" xfId="752"/>
    <cellStyle name="_Приложение откр._Приложение 1 Основные показатели бюджета" xfId="753"/>
    <cellStyle name="_Приложение-МТС--2-1" xfId="754"/>
    <cellStyle name="_проект_инвест_программы_2" xfId="755"/>
    <cellStyle name="_проект_инвест_программы_2_Альбом форм ЕБП11 (ВоКС) вар 18.01.11" xfId="756"/>
    <cellStyle name="_проект_инвест_программы_2_Альбом форм ЕБП11 (ДЗО)" xfId="757"/>
    <cellStyle name="_проект_инвест_программы_2_Волжские_2011" xfId="758"/>
    <cellStyle name="_проект_инвест_программы_2_Квант_2011" xfId="759"/>
    <cellStyle name="_ПФ14" xfId="760"/>
    <cellStyle name="_ПФ14_Альбом форм ЕБП11 (ВоКС) вар 18.01.11" xfId="761"/>
    <cellStyle name="_ПФ14_Альбом форм ЕБП11 (ДЗО)" xfId="762"/>
    <cellStyle name="_ПФ14_Альбом форм ЕБП11 (ДЗО)_Квант_2011" xfId="763"/>
    <cellStyle name="_ПФ14_Волжские_2011" xfId="764"/>
    <cellStyle name="_ПФ14_Квант_2011" xfId="765"/>
    <cellStyle name="_ПФ14_Приложение 1 Основные показатели бюджета" xfId="766"/>
    <cellStyle name="_Расчет RAB_22072008" xfId="767"/>
    <cellStyle name="_Расчет RAB_22072008_2010 для П-3" xfId="768"/>
    <cellStyle name="_Расчет RAB_22072008_Выручка 2011 - вар 2 утв.  тарифы КТН" xfId="769"/>
    <cellStyle name="_Расчет RAB_22072008_ТЭП ожид. 1кв" xfId="770"/>
    <cellStyle name="_Расчет RAB_Лен и МОЭСК_с 2010 года_14.04.2009_со сглаж_version 3.0_без ФСК" xfId="771"/>
    <cellStyle name="_Расчет RAB_Лен и МОЭСК_с 2010 года_14.04.2009_со сглаж_version 3.0_без ФСК_2010 для П-3" xfId="772"/>
    <cellStyle name="_Расчет RAB_Лен и МОЭСК_с 2010 года_14.04.2009_со сглаж_version 3.0_без ФСК_Выручка 2011 - вар 2 утв.  тарифы КТН" xfId="773"/>
    <cellStyle name="_Расчет RAB_Лен и МОЭСК_с 2010 года_14.04.2009_со сглаж_version 3.0_без ФСК_ТЭП ожид. 1кв" xfId="774"/>
    <cellStyle name="_Расшифровки_1кв_2002" xfId="775"/>
    <cellStyle name="_Расшифровки_1кв_2002_Альбом форм ЕБП11 (ВоКС) вар 18.01.11" xfId="776"/>
    <cellStyle name="_Расшифровки_1кв_2002_Альбом форм ЕБП11 (ДЗО)" xfId="777"/>
    <cellStyle name="_Расшифровки_1кв_2002_Волжские_2011" xfId="778"/>
    <cellStyle name="_Расшифровки_1кв_2002_Квант_2011" xfId="779"/>
    <cellStyle name="_Свод по ИПР (2)" xfId="780"/>
    <cellStyle name="_т 14" xfId="781"/>
    <cellStyle name="_таблицы для расчетов28-04-08_2006-2009_прибыль корр_по ИА" xfId="782"/>
    <cellStyle name="_таблицы для расчетов28-04-08_2006-2009с ИА" xfId="783"/>
    <cellStyle name="_Транзит эл эн на 2011 год 19 12 2011" xfId="784"/>
    <cellStyle name="_Транзит эл эн на 2011 год 23 11 2010" xfId="785"/>
    <cellStyle name="_ТТСК_ПЗ_2009" xfId="786"/>
    <cellStyle name="_Ф13" xfId="787"/>
    <cellStyle name="_Финансовый результат" xfId="788"/>
    <cellStyle name="_Форма 6  РТК.xls(отчет по Адр пр. ЛО)" xfId="789"/>
    <cellStyle name="_Формат разбивки по МРСК_РСК" xfId="790"/>
    <cellStyle name="_Формат_для Согласования" xfId="791"/>
    <cellStyle name="_Формы" xfId="792"/>
    <cellStyle name="_Формы_Альбом форм ЕБП11 (ВоКС) вар 18.01.11" xfId="793"/>
    <cellStyle name="_Формы_Альбом форм ЕБП11 (ДЗО)" xfId="794"/>
    <cellStyle name="_Формы_Волжские_2011" xfId="795"/>
    <cellStyle name="_Формы_Квант_2011" xfId="796"/>
    <cellStyle name="_ФР" xfId="797"/>
    <cellStyle name="”€ќђќ‘ћ‚›‰" xfId="798"/>
    <cellStyle name="”€ќђќ‘ћ‚›‰ 2" xfId="799"/>
    <cellStyle name="”€ќђќ‘ћ‚›‰ 3" xfId="800"/>
    <cellStyle name="”€ќђќ‘ћ‚›‰_ОП_без_ВН" xfId="801"/>
    <cellStyle name="”€љ‘€ђћ‚ђќќ›‰" xfId="802"/>
    <cellStyle name="”€љ‘€ђћ‚ђќќ›‰ 2" xfId="803"/>
    <cellStyle name="”€љ‘€ђћ‚ђќќ›‰ 3" xfId="804"/>
    <cellStyle name="”€љ‘€ђћ‚ђќќ›‰_ОП_без_ВН" xfId="805"/>
    <cellStyle name="”ќђќ‘ћ‚›‰" xfId="806"/>
    <cellStyle name="”ќђќ‘ћ‚›‰ 2" xfId="807"/>
    <cellStyle name="”ќђќ‘ћ‚›‰ 3" xfId="808"/>
    <cellStyle name="”ќђќ‘ћ‚›‰ 4" xfId="809"/>
    <cellStyle name="”ќђќ‘ћ‚›‰ 5" xfId="810"/>
    <cellStyle name="”ќђќ‘ћ‚›‰ 6" xfId="811"/>
    <cellStyle name="”ќђќ‘ћ‚›‰_ОП_без_ВН" xfId="812"/>
    <cellStyle name="”љ‘ђћ‚ђќќ›‰" xfId="813"/>
    <cellStyle name="”љ‘ђћ‚ђќќ›‰ 2" xfId="814"/>
    <cellStyle name="”љ‘ђћ‚ђќќ›‰ 3" xfId="815"/>
    <cellStyle name="”љ‘ђћ‚ђќќ›‰ 4" xfId="816"/>
    <cellStyle name="”љ‘ђћ‚ђќќ›‰ 5" xfId="817"/>
    <cellStyle name="”љ‘ђћ‚ђќќ›‰ 6" xfId="818"/>
    <cellStyle name="”љ‘ђћ‚ђќќ›‰_ОП_без_ВН" xfId="819"/>
    <cellStyle name="„…ќ…†ќ›‰" xfId="820"/>
    <cellStyle name="„…ќ…†ќ›‰ 2" xfId="821"/>
    <cellStyle name="„…ќ…†ќ›‰ 3" xfId="822"/>
    <cellStyle name="„…ќ…†ќ›‰ 4" xfId="823"/>
    <cellStyle name="„…ќ…†ќ›‰ 5" xfId="824"/>
    <cellStyle name="„…ќ…†ќ›‰ 6" xfId="825"/>
    <cellStyle name="„…ќ…†ќ›‰_ОП_без_ВН" xfId="826"/>
    <cellStyle name="„ђ’ђ" xfId="827"/>
    <cellStyle name="„ђ’ђ 2" xfId="828"/>
    <cellStyle name="„ђ’ђ 3" xfId="829"/>
    <cellStyle name="„ђ’ђ_ОП_без_ВН" xfId="830"/>
    <cellStyle name="€’ћѓћ‚›‰" xfId="831"/>
    <cellStyle name="€’ћѓћ‚›‰ 2" xfId="832"/>
    <cellStyle name="€’ћѓћ‚›‰ 3" xfId="833"/>
    <cellStyle name="€’ћѓћ‚›‰_ОП_без_ВН" xfId="834"/>
    <cellStyle name="‡ђѓћ‹ћ‚ћљ1" xfId="835"/>
    <cellStyle name="‡ђѓћ‹ћ‚ћљ1 2" xfId="836"/>
    <cellStyle name="‡ђѓћ‹ћ‚ћљ1 3" xfId="837"/>
    <cellStyle name="‡ђѓћ‹ћ‚ћљ1 4" xfId="838"/>
    <cellStyle name="‡ђѓћ‹ћ‚ћљ1 5" xfId="839"/>
    <cellStyle name="‡ђѓћ‹ћ‚ћљ1 6" xfId="840"/>
    <cellStyle name="‡ђѓћ‹ћ‚ћљ1_ОП_без_ВН" xfId="841"/>
    <cellStyle name="‡ђѓћ‹ћ‚ћљ2" xfId="842"/>
    <cellStyle name="‡ђѓћ‹ћ‚ћљ2 2" xfId="843"/>
    <cellStyle name="‡ђѓћ‹ћ‚ћљ2 3" xfId="844"/>
    <cellStyle name="‡ђѓћ‹ћ‚ћљ2 4" xfId="845"/>
    <cellStyle name="‡ђѓћ‹ћ‚ћљ2 5" xfId="846"/>
    <cellStyle name="‡ђѓћ‹ћ‚ћљ2 6" xfId="847"/>
    <cellStyle name="‡ђѓћ‹ћ‚ћљ2_ОП_без_ВН" xfId="848"/>
    <cellStyle name="’ћѓћ‚›‰" xfId="849"/>
    <cellStyle name="’ћѓћ‚›‰ 2" xfId="850"/>
    <cellStyle name="’ћѓћ‚›‰ 3" xfId="851"/>
    <cellStyle name="’ћѓћ‚›‰ 4" xfId="852"/>
    <cellStyle name="’ћѓћ‚›‰ 5" xfId="853"/>
    <cellStyle name="’ћѓћ‚›‰ 6" xfId="854"/>
    <cellStyle name="’ћѓћ‚›‰_ОП_без_ВН" xfId="855"/>
    <cellStyle name="0,00;0;" xfId="856"/>
    <cellStyle name="0,00;0; 10" xfId="857"/>
    <cellStyle name="0,00;0; 10 2" xfId="858"/>
    <cellStyle name="0,00;0; 2" xfId="859"/>
    <cellStyle name="0,00;0; 2 2" xfId="860"/>
    <cellStyle name="0,00;0; 3" xfId="861"/>
    <cellStyle name="0,00;0; 3 2" xfId="862"/>
    <cellStyle name="0,00;0; 4" xfId="863"/>
    <cellStyle name="0,00;0; 4 2" xfId="864"/>
    <cellStyle name="0,00;0; 5" xfId="865"/>
    <cellStyle name="0,00;0; 5 2" xfId="866"/>
    <cellStyle name="0,00;0; 6" xfId="867"/>
    <cellStyle name="0,00;0; 6 2" xfId="868"/>
    <cellStyle name="0,00;0; 7" xfId="869"/>
    <cellStyle name="0,00;0; 7 2" xfId="870"/>
    <cellStyle name="0,00;0; 8" xfId="871"/>
    <cellStyle name="0,00;0; 8 2" xfId="872"/>
    <cellStyle name="0,00;0; 9" xfId="873"/>
    <cellStyle name="0,00;0; 9 2" xfId="874"/>
    <cellStyle name="0,00;0;_Альбом форм ЕБП11 (ВоКС) вар 18.01.11" xfId="875"/>
    <cellStyle name="1Normal" xfId="876"/>
    <cellStyle name="20% - Accent1" xfId="877"/>
    <cellStyle name="20% - Accent2" xfId="878"/>
    <cellStyle name="20% - Accent3" xfId="879"/>
    <cellStyle name="20% - Accent4" xfId="880"/>
    <cellStyle name="20% - Accent5" xfId="881"/>
    <cellStyle name="20% - Accent6" xfId="882"/>
    <cellStyle name="20% - Акцент1 10" xfId="883"/>
    <cellStyle name="20% - Акцент1 10 2" xfId="884"/>
    <cellStyle name="20% - Акцент1 10 3" xfId="885"/>
    <cellStyle name="20% - Акцент1 11" xfId="886"/>
    <cellStyle name="20% - Акцент1 11 2" xfId="887"/>
    <cellStyle name="20% - Акцент1 11 3" xfId="888"/>
    <cellStyle name="20% - Акцент1 12" xfId="889"/>
    <cellStyle name="20% - Акцент1 12 2" xfId="890"/>
    <cellStyle name="20% - Акцент1 13" xfId="891"/>
    <cellStyle name="20% - Акцент1 13 2" xfId="892"/>
    <cellStyle name="20% - Акцент1 14" xfId="893"/>
    <cellStyle name="20% - Акцент1 14 2" xfId="894"/>
    <cellStyle name="20% - Акцент1 15" xfId="895"/>
    <cellStyle name="20% - Акцент1 15 2" xfId="896"/>
    <cellStyle name="20% - Акцент1 16" xfId="897"/>
    <cellStyle name="20% - Акцент1 16 2" xfId="898"/>
    <cellStyle name="20% - Акцент1 17" xfId="899"/>
    <cellStyle name="20% - Акцент1 17 2" xfId="900"/>
    <cellStyle name="20% - Акцент1 18" xfId="901"/>
    <cellStyle name="20% - Акцент1 18 2" xfId="902"/>
    <cellStyle name="20% - Акцент1 19" xfId="903"/>
    <cellStyle name="20% - Акцент1 19 2" xfId="904"/>
    <cellStyle name="20% - Акцент1 2" xfId="905"/>
    <cellStyle name="20% - Акцент1 2 10" xfId="906"/>
    <cellStyle name="20% - Акцент1 2 11" xfId="907"/>
    <cellStyle name="20% - Акцент1 2 12" xfId="908"/>
    <cellStyle name="20% - Акцент1 2 13" xfId="909"/>
    <cellStyle name="20% - Акцент1 2 14" xfId="910"/>
    <cellStyle name="20% - Акцент1 2 15" xfId="911"/>
    <cellStyle name="20% - Акцент1 2 16" xfId="912"/>
    <cellStyle name="20% - Акцент1 2 17" xfId="913"/>
    <cellStyle name="20% - Акцент1 2 18" xfId="914"/>
    <cellStyle name="20% - Акцент1 2 19" xfId="915"/>
    <cellStyle name="20% - Акцент1 2 2" xfId="916"/>
    <cellStyle name="20% - Акцент1 2 20" xfId="917"/>
    <cellStyle name="20% - Акцент1 2 21" xfId="918"/>
    <cellStyle name="20% - Акцент1 2 22" xfId="919"/>
    <cellStyle name="20% - Акцент1 2 23" xfId="920"/>
    <cellStyle name="20% - Акцент1 2 24" xfId="921"/>
    <cellStyle name="20% - Акцент1 2 25" xfId="922"/>
    <cellStyle name="20% - Акцент1 2 26" xfId="923"/>
    <cellStyle name="20% - Акцент1 2 3" xfId="924"/>
    <cellStyle name="20% - Акцент1 2 4" xfId="925"/>
    <cellStyle name="20% - Акцент1 2 5" xfId="926"/>
    <cellStyle name="20% - Акцент1 2 6" xfId="927"/>
    <cellStyle name="20% - Акцент1 2 7" xfId="928"/>
    <cellStyle name="20% - Акцент1 2 8" xfId="929"/>
    <cellStyle name="20% - Акцент1 2 9" xfId="930"/>
    <cellStyle name="20% - Акцент1 20" xfId="931"/>
    <cellStyle name="20% - Акцент1 21" xfId="932"/>
    <cellStyle name="20% - Акцент1 22" xfId="933"/>
    <cellStyle name="20% - Акцент1 23" xfId="934"/>
    <cellStyle name="20% - Акцент1 24" xfId="935"/>
    <cellStyle name="20% - Акцент1 25" xfId="936"/>
    <cellStyle name="20% - Акцент1 26" xfId="937"/>
    <cellStyle name="20% - Акцент1 27" xfId="938"/>
    <cellStyle name="20% - Акцент1 3" xfId="939"/>
    <cellStyle name="20% - Акцент1 3 2" xfId="940"/>
    <cellStyle name="20% - Акцент1 3 3" xfId="941"/>
    <cellStyle name="20% - Акцент1 3 4" xfId="942"/>
    <cellStyle name="20% - Акцент1 4" xfId="943"/>
    <cellStyle name="20% - Акцент1 4 2" xfId="944"/>
    <cellStyle name="20% - Акцент1 4 3" xfId="945"/>
    <cellStyle name="20% - Акцент1 4 4" xfId="946"/>
    <cellStyle name="20% - Акцент1 4 5" xfId="947"/>
    <cellStyle name="20% - Акцент1 5" xfId="948"/>
    <cellStyle name="20% - Акцент1 5 2" xfId="949"/>
    <cellStyle name="20% - Акцент1 5 3" xfId="950"/>
    <cellStyle name="20% - Акцент1 6" xfId="951"/>
    <cellStyle name="20% - Акцент1 6 2" xfId="952"/>
    <cellStyle name="20% - Акцент1 6 3" xfId="953"/>
    <cellStyle name="20% - Акцент1 7" xfId="954"/>
    <cellStyle name="20% - Акцент1 7 2" xfId="955"/>
    <cellStyle name="20% - Акцент1 7 3" xfId="956"/>
    <cellStyle name="20% - Акцент1 8" xfId="957"/>
    <cellStyle name="20% - Акцент1 8 2" xfId="958"/>
    <cellStyle name="20% - Акцент1 8 3" xfId="959"/>
    <cellStyle name="20% - Акцент1 9" xfId="960"/>
    <cellStyle name="20% - Акцент1 9 2" xfId="961"/>
    <cellStyle name="20% - Акцент1 9 3" xfId="962"/>
    <cellStyle name="20% - Акцент2 10" xfId="963"/>
    <cellStyle name="20% - Акцент2 10 2" xfId="964"/>
    <cellStyle name="20% - Акцент2 10 3" xfId="965"/>
    <cellStyle name="20% - Акцент2 11" xfId="966"/>
    <cellStyle name="20% - Акцент2 11 2" xfId="967"/>
    <cellStyle name="20% - Акцент2 11 3" xfId="968"/>
    <cellStyle name="20% - Акцент2 12" xfId="969"/>
    <cellStyle name="20% - Акцент2 12 2" xfId="970"/>
    <cellStyle name="20% - Акцент2 13" xfId="971"/>
    <cellStyle name="20% - Акцент2 13 2" xfId="972"/>
    <cellStyle name="20% - Акцент2 14" xfId="973"/>
    <cellStyle name="20% - Акцент2 14 2" xfId="974"/>
    <cellStyle name="20% - Акцент2 15" xfId="975"/>
    <cellStyle name="20% - Акцент2 15 2" xfId="976"/>
    <cellStyle name="20% - Акцент2 16" xfId="977"/>
    <cellStyle name="20% - Акцент2 16 2" xfId="978"/>
    <cellStyle name="20% - Акцент2 17" xfId="979"/>
    <cellStyle name="20% - Акцент2 17 2" xfId="980"/>
    <cellStyle name="20% - Акцент2 18" xfId="981"/>
    <cellStyle name="20% - Акцент2 18 2" xfId="982"/>
    <cellStyle name="20% - Акцент2 19" xfId="983"/>
    <cellStyle name="20% - Акцент2 19 2" xfId="984"/>
    <cellStyle name="20% - Акцент2 2" xfId="985"/>
    <cellStyle name="20% - Акцент2 2 10" xfId="986"/>
    <cellStyle name="20% - Акцент2 2 11" xfId="987"/>
    <cellStyle name="20% - Акцент2 2 12" xfId="988"/>
    <cellStyle name="20% - Акцент2 2 13" xfId="989"/>
    <cellStyle name="20% - Акцент2 2 14" xfId="990"/>
    <cellStyle name="20% - Акцент2 2 15" xfId="991"/>
    <cellStyle name="20% - Акцент2 2 16" xfId="992"/>
    <cellStyle name="20% - Акцент2 2 17" xfId="993"/>
    <cellStyle name="20% - Акцент2 2 18" xfId="994"/>
    <cellStyle name="20% - Акцент2 2 19" xfId="995"/>
    <cellStyle name="20% - Акцент2 2 2" xfId="996"/>
    <cellStyle name="20% - Акцент2 2 20" xfId="997"/>
    <cellStyle name="20% - Акцент2 2 21" xfId="998"/>
    <cellStyle name="20% - Акцент2 2 22" xfId="999"/>
    <cellStyle name="20% - Акцент2 2 23" xfId="1000"/>
    <cellStyle name="20% - Акцент2 2 24" xfId="1001"/>
    <cellStyle name="20% - Акцент2 2 25" xfId="1002"/>
    <cellStyle name="20% - Акцент2 2 26" xfId="1003"/>
    <cellStyle name="20% - Акцент2 2 3" xfId="1004"/>
    <cellStyle name="20% - Акцент2 2 4" xfId="1005"/>
    <cellStyle name="20% - Акцент2 2 5" xfId="1006"/>
    <cellStyle name="20% - Акцент2 2 6" xfId="1007"/>
    <cellStyle name="20% - Акцент2 2 7" xfId="1008"/>
    <cellStyle name="20% - Акцент2 2 8" xfId="1009"/>
    <cellStyle name="20% - Акцент2 2 9" xfId="1010"/>
    <cellStyle name="20% - Акцент2 20" xfId="1011"/>
    <cellStyle name="20% - Акцент2 21" xfId="1012"/>
    <cellStyle name="20% - Акцент2 22" xfId="1013"/>
    <cellStyle name="20% - Акцент2 23" xfId="1014"/>
    <cellStyle name="20% - Акцент2 24" xfId="1015"/>
    <cellStyle name="20% - Акцент2 25" xfId="1016"/>
    <cellStyle name="20% - Акцент2 26" xfId="1017"/>
    <cellStyle name="20% - Акцент2 27" xfId="1018"/>
    <cellStyle name="20% - Акцент2 3" xfId="1019"/>
    <cellStyle name="20% - Акцент2 3 2" xfId="1020"/>
    <cellStyle name="20% - Акцент2 3 3" xfId="1021"/>
    <cellStyle name="20% - Акцент2 3 4" xfId="1022"/>
    <cellStyle name="20% - Акцент2 4" xfId="1023"/>
    <cellStyle name="20% - Акцент2 4 2" xfId="1024"/>
    <cellStyle name="20% - Акцент2 4 3" xfId="1025"/>
    <cellStyle name="20% - Акцент2 4 4" xfId="1026"/>
    <cellStyle name="20% - Акцент2 4 5" xfId="1027"/>
    <cellStyle name="20% - Акцент2 5" xfId="1028"/>
    <cellStyle name="20% - Акцент2 5 2" xfId="1029"/>
    <cellStyle name="20% - Акцент2 5 3" xfId="1030"/>
    <cellStyle name="20% - Акцент2 6" xfId="1031"/>
    <cellStyle name="20% - Акцент2 6 2" xfId="1032"/>
    <cellStyle name="20% - Акцент2 6 3" xfId="1033"/>
    <cellStyle name="20% - Акцент2 7" xfId="1034"/>
    <cellStyle name="20% - Акцент2 7 2" xfId="1035"/>
    <cellStyle name="20% - Акцент2 7 3" xfId="1036"/>
    <cellStyle name="20% - Акцент2 8" xfId="1037"/>
    <cellStyle name="20% - Акцент2 8 2" xfId="1038"/>
    <cellStyle name="20% - Акцент2 8 3" xfId="1039"/>
    <cellStyle name="20% - Акцент2 9" xfId="1040"/>
    <cellStyle name="20% - Акцент2 9 2" xfId="1041"/>
    <cellStyle name="20% - Акцент2 9 3" xfId="1042"/>
    <cellStyle name="20% - Акцент3 10" xfId="1043"/>
    <cellStyle name="20% - Акцент3 10 2" xfId="1044"/>
    <cellStyle name="20% - Акцент3 10 3" xfId="1045"/>
    <cellStyle name="20% - Акцент3 11" xfId="1046"/>
    <cellStyle name="20% - Акцент3 11 2" xfId="1047"/>
    <cellStyle name="20% - Акцент3 11 3" xfId="1048"/>
    <cellStyle name="20% - Акцент3 12" xfId="1049"/>
    <cellStyle name="20% - Акцент3 12 2" xfId="1050"/>
    <cellStyle name="20% - Акцент3 13" xfId="1051"/>
    <cellStyle name="20% - Акцент3 13 2" xfId="1052"/>
    <cellStyle name="20% - Акцент3 14" xfId="1053"/>
    <cellStyle name="20% - Акцент3 14 2" xfId="1054"/>
    <cellStyle name="20% - Акцент3 15" xfId="1055"/>
    <cellStyle name="20% - Акцент3 15 2" xfId="1056"/>
    <cellStyle name="20% - Акцент3 16" xfId="1057"/>
    <cellStyle name="20% - Акцент3 16 2" xfId="1058"/>
    <cellStyle name="20% - Акцент3 17" xfId="1059"/>
    <cellStyle name="20% - Акцент3 17 2" xfId="1060"/>
    <cellStyle name="20% - Акцент3 18" xfId="1061"/>
    <cellStyle name="20% - Акцент3 18 2" xfId="1062"/>
    <cellStyle name="20% - Акцент3 19" xfId="1063"/>
    <cellStyle name="20% - Акцент3 19 2" xfId="1064"/>
    <cellStyle name="20% - Акцент3 2" xfId="1065"/>
    <cellStyle name="20% - Акцент3 2 10" xfId="1066"/>
    <cellStyle name="20% - Акцент3 2 11" xfId="1067"/>
    <cellStyle name="20% - Акцент3 2 12" xfId="1068"/>
    <cellStyle name="20% - Акцент3 2 13" xfId="1069"/>
    <cellStyle name="20% - Акцент3 2 14" xfId="1070"/>
    <cellStyle name="20% - Акцент3 2 15" xfId="1071"/>
    <cellStyle name="20% - Акцент3 2 16" xfId="1072"/>
    <cellStyle name="20% - Акцент3 2 17" xfId="1073"/>
    <cellStyle name="20% - Акцент3 2 18" xfId="1074"/>
    <cellStyle name="20% - Акцент3 2 19" xfId="1075"/>
    <cellStyle name="20% - Акцент3 2 2" xfId="1076"/>
    <cellStyle name="20% - Акцент3 2 20" xfId="1077"/>
    <cellStyle name="20% - Акцент3 2 21" xfId="1078"/>
    <cellStyle name="20% - Акцент3 2 22" xfId="1079"/>
    <cellStyle name="20% - Акцент3 2 23" xfId="1080"/>
    <cellStyle name="20% - Акцент3 2 24" xfId="1081"/>
    <cellStyle name="20% - Акцент3 2 25" xfId="1082"/>
    <cellStyle name="20% - Акцент3 2 26" xfId="1083"/>
    <cellStyle name="20% - Акцент3 2 3" xfId="1084"/>
    <cellStyle name="20% - Акцент3 2 4" xfId="1085"/>
    <cellStyle name="20% - Акцент3 2 5" xfId="1086"/>
    <cellStyle name="20% - Акцент3 2 6" xfId="1087"/>
    <cellStyle name="20% - Акцент3 2 7" xfId="1088"/>
    <cellStyle name="20% - Акцент3 2 8" xfId="1089"/>
    <cellStyle name="20% - Акцент3 2 9" xfId="1090"/>
    <cellStyle name="20% - Акцент3 20" xfId="1091"/>
    <cellStyle name="20% - Акцент3 21" xfId="1092"/>
    <cellStyle name="20% - Акцент3 22" xfId="1093"/>
    <cellStyle name="20% - Акцент3 23" xfId="1094"/>
    <cellStyle name="20% - Акцент3 24" xfId="1095"/>
    <cellStyle name="20% - Акцент3 25" xfId="1096"/>
    <cellStyle name="20% - Акцент3 26" xfId="1097"/>
    <cellStyle name="20% - Акцент3 27" xfId="1098"/>
    <cellStyle name="20% - Акцент3 3" xfId="1099"/>
    <cellStyle name="20% - Акцент3 3 2" xfId="1100"/>
    <cellStyle name="20% - Акцент3 3 3" xfId="1101"/>
    <cellStyle name="20% - Акцент3 3 4" xfId="1102"/>
    <cellStyle name="20% - Акцент3 4" xfId="1103"/>
    <cellStyle name="20% - Акцент3 4 2" xfId="1104"/>
    <cellStyle name="20% - Акцент3 4 3" xfId="1105"/>
    <cellStyle name="20% - Акцент3 4 4" xfId="1106"/>
    <cellStyle name="20% - Акцент3 4 5" xfId="1107"/>
    <cellStyle name="20% - Акцент3 5" xfId="1108"/>
    <cellStyle name="20% - Акцент3 5 2" xfId="1109"/>
    <cellStyle name="20% - Акцент3 5 3" xfId="1110"/>
    <cellStyle name="20% - Акцент3 6" xfId="1111"/>
    <cellStyle name="20% - Акцент3 6 2" xfId="1112"/>
    <cellStyle name="20% - Акцент3 6 3" xfId="1113"/>
    <cellStyle name="20% - Акцент3 7" xfId="1114"/>
    <cellStyle name="20% - Акцент3 7 2" xfId="1115"/>
    <cellStyle name="20% - Акцент3 7 3" xfId="1116"/>
    <cellStyle name="20% - Акцент3 8" xfId="1117"/>
    <cellStyle name="20% - Акцент3 8 2" xfId="1118"/>
    <cellStyle name="20% - Акцент3 8 3" xfId="1119"/>
    <cellStyle name="20% - Акцент3 9" xfId="1120"/>
    <cellStyle name="20% - Акцент3 9 2" xfId="1121"/>
    <cellStyle name="20% - Акцент3 9 3" xfId="1122"/>
    <cellStyle name="20% - Акцент4 10" xfId="1123"/>
    <cellStyle name="20% - Акцент4 10 2" xfId="1124"/>
    <cellStyle name="20% - Акцент4 10 3" xfId="1125"/>
    <cellStyle name="20% - Акцент4 11" xfId="1126"/>
    <cellStyle name="20% - Акцент4 11 2" xfId="1127"/>
    <cellStyle name="20% - Акцент4 11 3" xfId="1128"/>
    <cellStyle name="20% - Акцент4 12" xfId="1129"/>
    <cellStyle name="20% - Акцент4 12 2" xfId="1130"/>
    <cellStyle name="20% - Акцент4 13" xfId="1131"/>
    <cellStyle name="20% - Акцент4 13 2" xfId="1132"/>
    <cellStyle name="20% - Акцент4 14" xfId="1133"/>
    <cellStyle name="20% - Акцент4 14 2" xfId="1134"/>
    <cellStyle name="20% - Акцент4 15" xfId="1135"/>
    <cellStyle name="20% - Акцент4 15 2" xfId="1136"/>
    <cellStyle name="20% - Акцент4 16" xfId="1137"/>
    <cellStyle name="20% - Акцент4 16 2" xfId="1138"/>
    <cellStyle name="20% - Акцент4 17" xfId="1139"/>
    <cellStyle name="20% - Акцент4 17 2" xfId="1140"/>
    <cellStyle name="20% - Акцент4 18" xfId="1141"/>
    <cellStyle name="20% - Акцент4 18 2" xfId="1142"/>
    <cellStyle name="20% - Акцент4 19" xfId="1143"/>
    <cellStyle name="20% - Акцент4 19 2" xfId="1144"/>
    <cellStyle name="20% - Акцент4 2" xfId="1145"/>
    <cellStyle name="20% - Акцент4 2 10" xfId="1146"/>
    <cellStyle name="20% - Акцент4 2 11" xfId="1147"/>
    <cellStyle name="20% - Акцент4 2 12" xfId="1148"/>
    <cellStyle name="20% - Акцент4 2 13" xfId="1149"/>
    <cellStyle name="20% - Акцент4 2 14" xfId="1150"/>
    <cellStyle name="20% - Акцент4 2 15" xfId="1151"/>
    <cellStyle name="20% - Акцент4 2 16" xfId="1152"/>
    <cellStyle name="20% - Акцент4 2 17" xfId="1153"/>
    <cellStyle name="20% - Акцент4 2 18" xfId="1154"/>
    <cellStyle name="20% - Акцент4 2 19" xfId="1155"/>
    <cellStyle name="20% - Акцент4 2 2" xfId="1156"/>
    <cellStyle name="20% - Акцент4 2 20" xfId="1157"/>
    <cellStyle name="20% - Акцент4 2 21" xfId="1158"/>
    <cellStyle name="20% - Акцент4 2 22" xfId="1159"/>
    <cellStyle name="20% - Акцент4 2 23" xfId="1160"/>
    <cellStyle name="20% - Акцент4 2 24" xfId="1161"/>
    <cellStyle name="20% - Акцент4 2 25" xfId="1162"/>
    <cellStyle name="20% - Акцент4 2 26" xfId="1163"/>
    <cellStyle name="20% - Акцент4 2 3" xfId="1164"/>
    <cellStyle name="20% - Акцент4 2 4" xfId="1165"/>
    <cellStyle name="20% - Акцент4 2 5" xfId="1166"/>
    <cellStyle name="20% - Акцент4 2 6" xfId="1167"/>
    <cellStyle name="20% - Акцент4 2 7" xfId="1168"/>
    <cellStyle name="20% - Акцент4 2 8" xfId="1169"/>
    <cellStyle name="20% - Акцент4 2 9" xfId="1170"/>
    <cellStyle name="20% - Акцент4 20" xfId="1171"/>
    <cellStyle name="20% - Акцент4 21" xfId="1172"/>
    <cellStyle name="20% - Акцент4 22" xfId="1173"/>
    <cellStyle name="20% - Акцент4 23" xfId="1174"/>
    <cellStyle name="20% - Акцент4 24" xfId="1175"/>
    <cellStyle name="20% - Акцент4 25" xfId="1176"/>
    <cellStyle name="20% - Акцент4 26" xfId="1177"/>
    <cellStyle name="20% - Акцент4 27" xfId="1178"/>
    <cellStyle name="20% - Акцент4 3" xfId="1179"/>
    <cellStyle name="20% - Акцент4 3 2" xfId="1180"/>
    <cellStyle name="20% - Акцент4 3 3" xfId="1181"/>
    <cellStyle name="20% - Акцент4 3 4" xfId="1182"/>
    <cellStyle name="20% - Акцент4 4" xfId="1183"/>
    <cellStyle name="20% - Акцент4 4 2" xfId="1184"/>
    <cellStyle name="20% - Акцент4 4 3" xfId="1185"/>
    <cellStyle name="20% - Акцент4 4 4" xfId="1186"/>
    <cellStyle name="20% - Акцент4 4 5" xfId="1187"/>
    <cellStyle name="20% - Акцент4 5" xfId="1188"/>
    <cellStyle name="20% - Акцент4 5 2" xfId="1189"/>
    <cellStyle name="20% - Акцент4 5 3" xfId="1190"/>
    <cellStyle name="20% - Акцент4 6" xfId="1191"/>
    <cellStyle name="20% - Акцент4 6 2" xfId="1192"/>
    <cellStyle name="20% - Акцент4 6 3" xfId="1193"/>
    <cellStyle name="20% - Акцент4 7" xfId="1194"/>
    <cellStyle name="20% - Акцент4 7 2" xfId="1195"/>
    <cellStyle name="20% - Акцент4 7 3" xfId="1196"/>
    <cellStyle name="20% - Акцент4 8" xfId="1197"/>
    <cellStyle name="20% - Акцент4 8 2" xfId="1198"/>
    <cellStyle name="20% - Акцент4 8 3" xfId="1199"/>
    <cellStyle name="20% - Акцент4 9" xfId="1200"/>
    <cellStyle name="20% - Акцент4 9 2" xfId="1201"/>
    <cellStyle name="20% - Акцент4 9 3" xfId="1202"/>
    <cellStyle name="20% - Акцент5 10" xfId="1203"/>
    <cellStyle name="20% - Акцент5 10 2" xfId="1204"/>
    <cellStyle name="20% - Акцент5 10 3" xfId="1205"/>
    <cellStyle name="20% - Акцент5 11" xfId="1206"/>
    <cellStyle name="20% - Акцент5 11 2" xfId="1207"/>
    <cellStyle name="20% - Акцент5 11 3" xfId="1208"/>
    <cellStyle name="20% - Акцент5 12" xfId="1209"/>
    <cellStyle name="20% - Акцент5 12 2" xfId="1210"/>
    <cellStyle name="20% - Акцент5 13" xfId="1211"/>
    <cellStyle name="20% - Акцент5 13 2" xfId="1212"/>
    <cellStyle name="20% - Акцент5 14" xfId="1213"/>
    <cellStyle name="20% - Акцент5 14 2" xfId="1214"/>
    <cellStyle name="20% - Акцент5 15" xfId="1215"/>
    <cellStyle name="20% - Акцент5 15 2" xfId="1216"/>
    <cellStyle name="20% - Акцент5 16" xfId="1217"/>
    <cellStyle name="20% - Акцент5 16 2" xfId="1218"/>
    <cellStyle name="20% - Акцент5 17" xfId="1219"/>
    <cellStyle name="20% - Акцент5 17 2" xfId="1220"/>
    <cellStyle name="20% - Акцент5 18" xfId="1221"/>
    <cellStyle name="20% - Акцент5 18 2" xfId="1222"/>
    <cellStyle name="20% - Акцент5 19" xfId="1223"/>
    <cellStyle name="20% - Акцент5 19 2" xfId="1224"/>
    <cellStyle name="20% - Акцент5 2" xfId="1225"/>
    <cellStyle name="20% - Акцент5 2 10" xfId="1226"/>
    <cellStyle name="20% - Акцент5 2 11" xfId="1227"/>
    <cellStyle name="20% - Акцент5 2 12" xfId="1228"/>
    <cellStyle name="20% - Акцент5 2 13" xfId="1229"/>
    <cellStyle name="20% - Акцент5 2 14" xfId="1230"/>
    <cellStyle name="20% - Акцент5 2 15" xfId="1231"/>
    <cellStyle name="20% - Акцент5 2 16" xfId="1232"/>
    <cellStyle name="20% - Акцент5 2 17" xfId="1233"/>
    <cellStyle name="20% - Акцент5 2 18" xfId="1234"/>
    <cellStyle name="20% - Акцент5 2 19" xfId="1235"/>
    <cellStyle name="20% - Акцент5 2 2" xfId="1236"/>
    <cellStyle name="20% - Акцент5 2 20" xfId="1237"/>
    <cellStyle name="20% - Акцент5 2 21" xfId="1238"/>
    <cellStyle name="20% - Акцент5 2 22" xfId="1239"/>
    <cellStyle name="20% - Акцент5 2 23" xfId="1240"/>
    <cellStyle name="20% - Акцент5 2 24" xfId="1241"/>
    <cellStyle name="20% - Акцент5 2 25" xfId="1242"/>
    <cellStyle name="20% - Акцент5 2 26" xfId="1243"/>
    <cellStyle name="20% - Акцент5 2 3" xfId="1244"/>
    <cellStyle name="20% - Акцент5 2 4" xfId="1245"/>
    <cellStyle name="20% - Акцент5 2 5" xfId="1246"/>
    <cellStyle name="20% - Акцент5 2 6" xfId="1247"/>
    <cellStyle name="20% - Акцент5 2 7" xfId="1248"/>
    <cellStyle name="20% - Акцент5 2 8" xfId="1249"/>
    <cellStyle name="20% - Акцент5 2 9" xfId="1250"/>
    <cellStyle name="20% - Акцент5 20" xfId="1251"/>
    <cellStyle name="20% - Акцент5 21" xfId="1252"/>
    <cellStyle name="20% - Акцент5 22" xfId="1253"/>
    <cellStyle name="20% - Акцент5 23" xfId="1254"/>
    <cellStyle name="20% - Акцент5 24" xfId="1255"/>
    <cellStyle name="20% - Акцент5 25" xfId="1256"/>
    <cellStyle name="20% - Акцент5 26" xfId="1257"/>
    <cellStyle name="20% - Акцент5 27" xfId="1258"/>
    <cellStyle name="20% - Акцент5 3" xfId="1259"/>
    <cellStyle name="20% - Акцент5 3 2" xfId="1260"/>
    <cellStyle name="20% - Акцент5 3 3" xfId="1261"/>
    <cellStyle name="20% - Акцент5 3 4" xfId="1262"/>
    <cellStyle name="20% - Акцент5 4" xfId="1263"/>
    <cellStyle name="20% - Акцент5 4 2" xfId="1264"/>
    <cellStyle name="20% - Акцент5 4 3" xfId="1265"/>
    <cellStyle name="20% - Акцент5 4 4" xfId="1266"/>
    <cellStyle name="20% - Акцент5 5" xfId="1267"/>
    <cellStyle name="20% - Акцент5 5 2" xfId="1268"/>
    <cellStyle name="20% - Акцент5 5 3" xfId="1269"/>
    <cellStyle name="20% - Акцент5 6" xfId="1270"/>
    <cellStyle name="20% - Акцент5 6 2" xfId="1271"/>
    <cellStyle name="20% - Акцент5 6 3" xfId="1272"/>
    <cellStyle name="20% - Акцент5 7" xfId="1273"/>
    <cellStyle name="20% - Акцент5 7 2" xfId="1274"/>
    <cellStyle name="20% - Акцент5 7 3" xfId="1275"/>
    <cellStyle name="20% - Акцент5 8" xfId="1276"/>
    <cellStyle name="20% - Акцент5 8 2" xfId="1277"/>
    <cellStyle name="20% - Акцент5 8 3" xfId="1278"/>
    <cellStyle name="20% - Акцент5 9" xfId="1279"/>
    <cellStyle name="20% - Акцент5 9 2" xfId="1280"/>
    <cellStyle name="20% - Акцент5 9 3" xfId="1281"/>
    <cellStyle name="20% - Акцент6 10" xfId="1282"/>
    <cellStyle name="20% - Акцент6 10 2" xfId="1283"/>
    <cellStyle name="20% - Акцент6 10 3" xfId="1284"/>
    <cellStyle name="20% - Акцент6 11" xfId="1285"/>
    <cellStyle name="20% - Акцент6 11 2" xfId="1286"/>
    <cellStyle name="20% - Акцент6 11 3" xfId="1287"/>
    <cellStyle name="20% - Акцент6 12" xfId="1288"/>
    <cellStyle name="20% - Акцент6 12 2" xfId="1289"/>
    <cellStyle name="20% - Акцент6 13" xfId="1290"/>
    <cellStyle name="20% - Акцент6 13 2" xfId="1291"/>
    <cellStyle name="20% - Акцент6 14" xfId="1292"/>
    <cellStyle name="20% - Акцент6 14 2" xfId="1293"/>
    <cellStyle name="20% - Акцент6 15" xfId="1294"/>
    <cellStyle name="20% - Акцент6 15 2" xfId="1295"/>
    <cellStyle name="20% - Акцент6 16" xfId="1296"/>
    <cellStyle name="20% - Акцент6 16 2" xfId="1297"/>
    <cellStyle name="20% - Акцент6 17" xfId="1298"/>
    <cellStyle name="20% - Акцент6 17 2" xfId="1299"/>
    <cellStyle name="20% - Акцент6 18" xfId="1300"/>
    <cellStyle name="20% - Акцент6 18 2" xfId="1301"/>
    <cellStyle name="20% - Акцент6 19" xfId="1302"/>
    <cellStyle name="20% - Акцент6 19 2" xfId="1303"/>
    <cellStyle name="20% - Акцент6 2" xfId="1304"/>
    <cellStyle name="20% - Акцент6 2 10" xfId="1305"/>
    <cellStyle name="20% - Акцент6 2 11" xfId="1306"/>
    <cellStyle name="20% - Акцент6 2 12" xfId="1307"/>
    <cellStyle name="20% - Акцент6 2 13" xfId="1308"/>
    <cellStyle name="20% - Акцент6 2 14" xfId="1309"/>
    <cellStyle name="20% - Акцент6 2 15" xfId="1310"/>
    <cellStyle name="20% - Акцент6 2 16" xfId="1311"/>
    <cellStyle name="20% - Акцент6 2 17" xfId="1312"/>
    <cellStyle name="20% - Акцент6 2 18" xfId="1313"/>
    <cellStyle name="20% - Акцент6 2 19" xfId="1314"/>
    <cellStyle name="20% - Акцент6 2 2" xfId="1315"/>
    <cellStyle name="20% - Акцент6 2 20" xfId="1316"/>
    <cellStyle name="20% - Акцент6 2 21" xfId="1317"/>
    <cellStyle name="20% - Акцент6 2 22" xfId="1318"/>
    <cellStyle name="20% - Акцент6 2 23" xfId="1319"/>
    <cellStyle name="20% - Акцент6 2 24" xfId="1320"/>
    <cellStyle name="20% - Акцент6 2 25" xfId="1321"/>
    <cellStyle name="20% - Акцент6 2 26" xfId="1322"/>
    <cellStyle name="20% - Акцент6 2 3" xfId="1323"/>
    <cellStyle name="20% - Акцент6 2 4" xfId="1324"/>
    <cellStyle name="20% - Акцент6 2 5" xfId="1325"/>
    <cellStyle name="20% - Акцент6 2 6" xfId="1326"/>
    <cellStyle name="20% - Акцент6 2 7" xfId="1327"/>
    <cellStyle name="20% - Акцент6 2 8" xfId="1328"/>
    <cellStyle name="20% - Акцент6 2 9" xfId="1329"/>
    <cellStyle name="20% - Акцент6 20" xfId="1330"/>
    <cellStyle name="20% - Акцент6 21" xfId="1331"/>
    <cellStyle name="20% - Акцент6 22" xfId="1332"/>
    <cellStyle name="20% - Акцент6 23" xfId="1333"/>
    <cellStyle name="20% - Акцент6 24" xfId="1334"/>
    <cellStyle name="20% - Акцент6 25" xfId="1335"/>
    <cellStyle name="20% - Акцент6 26" xfId="1336"/>
    <cellStyle name="20% - Акцент6 27" xfId="1337"/>
    <cellStyle name="20% - Акцент6 3" xfId="1338"/>
    <cellStyle name="20% - Акцент6 3 2" xfId="1339"/>
    <cellStyle name="20% - Акцент6 3 3" xfId="1340"/>
    <cellStyle name="20% - Акцент6 3 4" xfId="1341"/>
    <cellStyle name="20% - Акцент6 4" xfId="1342"/>
    <cellStyle name="20% - Акцент6 4 2" xfId="1343"/>
    <cellStyle name="20% - Акцент6 4 3" xfId="1344"/>
    <cellStyle name="20% - Акцент6 4 4" xfId="1345"/>
    <cellStyle name="20% - Акцент6 5" xfId="1346"/>
    <cellStyle name="20% - Акцент6 5 2" xfId="1347"/>
    <cellStyle name="20% - Акцент6 5 3" xfId="1348"/>
    <cellStyle name="20% - Акцент6 6" xfId="1349"/>
    <cellStyle name="20% - Акцент6 6 2" xfId="1350"/>
    <cellStyle name="20% - Акцент6 6 3" xfId="1351"/>
    <cellStyle name="20% - Акцент6 7" xfId="1352"/>
    <cellStyle name="20% - Акцент6 7 2" xfId="1353"/>
    <cellStyle name="20% - Акцент6 7 3" xfId="1354"/>
    <cellStyle name="20% - Акцент6 8" xfId="1355"/>
    <cellStyle name="20% - Акцент6 8 2" xfId="1356"/>
    <cellStyle name="20% - Акцент6 8 3" xfId="1357"/>
    <cellStyle name="20% - Акцент6 9" xfId="1358"/>
    <cellStyle name="20% - Акцент6 9 2" xfId="1359"/>
    <cellStyle name="20% - Акцент6 9 3" xfId="1360"/>
    <cellStyle name="3d" xfId="1361"/>
    <cellStyle name="40% - Accent1" xfId="1362"/>
    <cellStyle name="40% - Accent2" xfId="1363"/>
    <cellStyle name="40% - Accent3" xfId="1364"/>
    <cellStyle name="40% - Accent4" xfId="1365"/>
    <cellStyle name="40% - Accent5" xfId="1366"/>
    <cellStyle name="40% - Accent6" xfId="1367"/>
    <cellStyle name="40% - Акцент1 10" xfId="1368"/>
    <cellStyle name="40% - Акцент1 10 2" xfId="1369"/>
    <cellStyle name="40% - Акцент1 10 3" xfId="1370"/>
    <cellStyle name="40% - Акцент1 11" xfId="1371"/>
    <cellStyle name="40% - Акцент1 11 2" xfId="1372"/>
    <cellStyle name="40% - Акцент1 11 3" xfId="1373"/>
    <cellStyle name="40% - Акцент1 12" xfId="1374"/>
    <cellStyle name="40% - Акцент1 12 2" xfId="1375"/>
    <cellStyle name="40% - Акцент1 13" xfId="1376"/>
    <cellStyle name="40% - Акцент1 13 2" xfId="1377"/>
    <cellStyle name="40% - Акцент1 14" xfId="1378"/>
    <cellStyle name="40% - Акцент1 14 2" xfId="1379"/>
    <cellStyle name="40% - Акцент1 15" xfId="1380"/>
    <cellStyle name="40% - Акцент1 15 2" xfId="1381"/>
    <cellStyle name="40% - Акцент1 16" xfId="1382"/>
    <cellStyle name="40% - Акцент1 16 2" xfId="1383"/>
    <cellStyle name="40% - Акцент1 17" xfId="1384"/>
    <cellStyle name="40% - Акцент1 17 2" xfId="1385"/>
    <cellStyle name="40% - Акцент1 18" xfId="1386"/>
    <cellStyle name="40% - Акцент1 18 2" xfId="1387"/>
    <cellStyle name="40% - Акцент1 19" xfId="1388"/>
    <cellStyle name="40% - Акцент1 19 2" xfId="1389"/>
    <cellStyle name="40% - Акцент1 2" xfId="1390"/>
    <cellStyle name="40% - Акцент1 2 10" xfId="1391"/>
    <cellStyle name="40% - Акцент1 2 11" xfId="1392"/>
    <cellStyle name="40% - Акцент1 2 12" xfId="1393"/>
    <cellStyle name="40% - Акцент1 2 13" xfId="1394"/>
    <cellStyle name="40% - Акцент1 2 14" xfId="1395"/>
    <cellStyle name="40% - Акцент1 2 15" xfId="1396"/>
    <cellStyle name="40% - Акцент1 2 16" xfId="1397"/>
    <cellStyle name="40% - Акцент1 2 17" xfId="1398"/>
    <cellStyle name="40% - Акцент1 2 18" xfId="1399"/>
    <cellStyle name="40% - Акцент1 2 19" xfId="1400"/>
    <cellStyle name="40% - Акцент1 2 2" xfId="1401"/>
    <cellStyle name="40% - Акцент1 2 20" xfId="1402"/>
    <cellStyle name="40% - Акцент1 2 21" xfId="1403"/>
    <cellStyle name="40% - Акцент1 2 22" xfId="1404"/>
    <cellStyle name="40% - Акцент1 2 23" xfId="1405"/>
    <cellStyle name="40% - Акцент1 2 24" xfId="1406"/>
    <cellStyle name="40% - Акцент1 2 25" xfId="1407"/>
    <cellStyle name="40% - Акцент1 2 26" xfId="1408"/>
    <cellStyle name="40% - Акцент1 2 3" xfId="1409"/>
    <cellStyle name="40% - Акцент1 2 4" xfId="1410"/>
    <cellStyle name="40% - Акцент1 2 5" xfId="1411"/>
    <cellStyle name="40% - Акцент1 2 6" xfId="1412"/>
    <cellStyle name="40% - Акцент1 2 7" xfId="1413"/>
    <cellStyle name="40% - Акцент1 2 8" xfId="1414"/>
    <cellStyle name="40% - Акцент1 2 9" xfId="1415"/>
    <cellStyle name="40% - Акцент1 20" xfId="1416"/>
    <cellStyle name="40% - Акцент1 21" xfId="1417"/>
    <cellStyle name="40% - Акцент1 22" xfId="1418"/>
    <cellStyle name="40% - Акцент1 23" xfId="1419"/>
    <cellStyle name="40% - Акцент1 24" xfId="1420"/>
    <cellStyle name="40% - Акцент1 25" xfId="1421"/>
    <cellStyle name="40% - Акцент1 26" xfId="1422"/>
    <cellStyle name="40% - Акцент1 27" xfId="1423"/>
    <cellStyle name="40% - Акцент1 3" xfId="1424"/>
    <cellStyle name="40% - Акцент1 3 2" xfId="1425"/>
    <cellStyle name="40% - Акцент1 3 3" xfId="1426"/>
    <cellStyle name="40% - Акцент1 3 4" xfId="1427"/>
    <cellStyle name="40% - Акцент1 4" xfId="1428"/>
    <cellStyle name="40% - Акцент1 4 2" xfId="1429"/>
    <cellStyle name="40% - Акцент1 4 3" xfId="1430"/>
    <cellStyle name="40% - Акцент1 4 4" xfId="1431"/>
    <cellStyle name="40% - Акцент1 4 5" xfId="1432"/>
    <cellStyle name="40% - Акцент1 5" xfId="1433"/>
    <cellStyle name="40% - Акцент1 5 2" xfId="1434"/>
    <cellStyle name="40% - Акцент1 5 3" xfId="1435"/>
    <cellStyle name="40% - Акцент1 6" xfId="1436"/>
    <cellStyle name="40% - Акцент1 6 2" xfId="1437"/>
    <cellStyle name="40% - Акцент1 6 3" xfId="1438"/>
    <cellStyle name="40% - Акцент1 7" xfId="1439"/>
    <cellStyle name="40% - Акцент1 7 2" xfId="1440"/>
    <cellStyle name="40% - Акцент1 7 3" xfId="1441"/>
    <cellStyle name="40% - Акцент1 8" xfId="1442"/>
    <cellStyle name="40% - Акцент1 8 2" xfId="1443"/>
    <cellStyle name="40% - Акцент1 8 3" xfId="1444"/>
    <cellStyle name="40% - Акцент1 9" xfId="1445"/>
    <cellStyle name="40% - Акцент1 9 2" xfId="1446"/>
    <cellStyle name="40% - Акцент1 9 3" xfId="1447"/>
    <cellStyle name="40% - Акцент2 10" xfId="1448"/>
    <cellStyle name="40% - Акцент2 10 2" xfId="1449"/>
    <cellStyle name="40% - Акцент2 10 3" xfId="1450"/>
    <cellStyle name="40% - Акцент2 11" xfId="1451"/>
    <cellStyle name="40% - Акцент2 11 2" xfId="1452"/>
    <cellStyle name="40% - Акцент2 11 3" xfId="1453"/>
    <cellStyle name="40% - Акцент2 12" xfId="1454"/>
    <cellStyle name="40% - Акцент2 12 2" xfId="1455"/>
    <cellStyle name="40% - Акцент2 13" xfId="1456"/>
    <cellStyle name="40% - Акцент2 13 2" xfId="1457"/>
    <cellStyle name="40% - Акцент2 14" xfId="1458"/>
    <cellStyle name="40% - Акцент2 14 2" xfId="1459"/>
    <cellStyle name="40% - Акцент2 15" xfId="1460"/>
    <cellStyle name="40% - Акцент2 15 2" xfId="1461"/>
    <cellStyle name="40% - Акцент2 16" xfId="1462"/>
    <cellStyle name="40% - Акцент2 16 2" xfId="1463"/>
    <cellStyle name="40% - Акцент2 17" xfId="1464"/>
    <cellStyle name="40% - Акцент2 17 2" xfId="1465"/>
    <cellStyle name="40% - Акцент2 18" xfId="1466"/>
    <cellStyle name="40% - Акцент2 18 2" xfId="1467"/>
    <cellStyle name="40% - Акцент2 19" xfId="1468"/>
    <cellStyle name="40% - Акцент2 19 2" xfId="1469"/>
    <cellStyle name="40% - Акцент2 2" xfId="1470"/>
    <cellStyle name="40% - Акцент2 2 10" xfId="1471"/>
    <cellStyle name="40% - Акцент2 2 11" xfId="1472"/>
    <cellStyle name="40% - Акцент2 2 12" xfId="1473"/>
    <cellStyle name="40% - Акцент2 2 13" xfId="1474"/>
    <cellStyle name="40% - Акцент2 2 14" xfId="1475"/>
    <cellStyle name="40% - Акцент2 2 15" xfId="1476"/>
    <cellStyle name="40% - Акцент2 2 16" xfId="1477"/>
    <cellStyle name="40% - Акцент2 2 17" xfId="1478"/>
    <cellStyle name="40% - Акцент2 2 18" xfId="1479"/>
    <cellStyle name="40% - Акцент2 2 19" xfId="1480"/>
    <cellStyle name="40% - Акцент2 2 2" xfId="1481"/>
    <cellStyle name="40% - Акцент2 2 20" xfId="1482"/>
    <cellStyle name="40% - Акцент2 2 21" xfId="1483"/>
    <cellStyle name="40% - Акцент2 2 22" xfId="1484"/>
    <cellStyle name="40% - Акцент2 2 23" xfId="1485"/>
    <cellStyle name="40% - Акцент2 2 24" xfId="1486"/>
    <cellStyle name="40% - Акцент2 2 25" xfId="1487"/>
    <cellStyle name="40% - Акцент2 2 26" xfId="1488"/>
    <cellStyle name="40% - Акцент2 2 3" xfId="1489"/>
    <cellStyle name="40% - Акцент2 2 4" xfId="1490"/>
    <cellStyle name="40% - Акцент2 2 5" xfId="1491"/>
    <cellStyle name="40% - Акцент2 2 6" xfId="1492"/>
    <cellStyle name="40% - Акцент2 2 7" xfId="1493"/>
    <cellStyle name="40% - Акцент2 2 8" xfId="1494"/>
    <cellStyle name="40% - Акцент2 2 9" xfId="1495"/>
    <cellStyle name="40% - Акцент2 20" xfId="1496"/>
    <cellStyle name="40% - Акцент2 21" xfId="1497"/>
    <cellStyle name="40% - Акцент2 22" xfId="1498"/>
    <cellStyle name="40% - Акцент2 23" xfId="1499"/>
    <cellStyle name="40% - Акцент2 24" xfId="1500"/>
    <cellStyle name="40% - Акцент2 25" xfId="1501"/>
    <cellStyle name="40% - Акцент2 26" xfId="1502"/>
    <cellStyle name="40% - Акцент2 27" xfId="1503"/>
    <cellStyle name="40% - Акцент2 3" xfId="1504"/>
    <cellStyle name="40% - Акцент2 3 2" xfId="1505"/>
    <cellStyle name="40% - Акцент2 3 3" xfId="1506"/>
    <cellStyle name="40% - Акцент2 3 4" xfId="1507"/>
    <cellStyle name="40% - Акцент2 4" xfId="1508"/>
    <cellStyle name="40% - Акцент2 4 2" xfId="1509"/>
    <cellStyle name="40% - Акцент2 4 3" xfId="1510"/>
    <cellStyle name="40% - Акцент2 4 4" xfId="1511"/>
    <cellStyle name="40% - Акцент2 5" xfId="1512"/>
    <cellStyle name="40% - Акцент2 5 2" xfId="1513"/>
    <cellStyle name="40% - Акцент2 5 3" xfId="1514"/>
    <cellStyle name="40% - Акцент2 6" xfId="1515"/>
    <cellStyle name="40% - Акцент2 6 2" xfId="1516"/>
    <cellStyle name="40% - Акцент2 6 3" xfId="1517"/>
    <cellStyle name="40% - Акцент2 7" xfId="1518"/>
    <cellStyle name="40% - Акцент2 7 2" xfId="1519"/>
    <cellStyle name="40% - Акцент2 7 3" xfId="1520"/>
    <cellStyle name="40% - Акцент2 8" xfId="1521"/>
    <cellStyle name="40% - Акцент2 8 2" xfId="1522"/>
    <cellStyle name="40% - Акцент2 8 3" xfId="1523"/>
    <cellStyle name="40% - Акцент2 9" xfId="1524"/>
    <cellStyle name="40% - Акцент2 9 2" xfId="1525"/>
    <cellStyle name="40% - Акцент2 9 3" xfId="1526"/>
    <cellStyle name="40% - Акцент3 10" xfId="1527"/>
    <cellStyle name="40% - Акцент3 10 2" xfId="1528"/>
    <cellStyle name="40% - Акцент3 10 3" xfId="1529"/>
    <cellStyle name="40% - Акцент3 11" xfId="1530"/>
    <cellStyle name="40% - Акцент3 11 2" xfId="1531"/>
    <cellStyle name="40% - Акцент3 11 3" xfId="1532"/>
    <cellStyle name="40% - Акцент3 12" xfId="1533"/>
    <cellStyle name="40% - Акцент3 12 2" xfId="1534"/>
    <cellStyle name="40% - Акцент3 13" xfId="1535"/>
    <cellStyle name="40% - Акцент3 13 2" xfId="1536"/>
    <cellStyle name="40% - Акцент3 14" xfId="1537"/>
    <cellStyle name="40% - Акцент3 14 2" xfId="1538"/>
    <cellStyle name="40% - Акцент3 15" xfId="1539"/>
    <cellStyle name="40% - Акцент3 15 2" xfId="1540"/>
    <cellStyle name="40% - Акцент3 16" xfId="1541"/>
    <cellStyle name="40% - Акцент3 16 2" xfId="1542"/>
    <cellStyle name="40% - Акцент3 17" xfId="1543"/>
    <cellStyle name="40% - Акцент3 17 2" xfId="1544"/>
    <cellStyle name="40% - Акцент3 18" xfId="1545"/>
    <cellStyle name="40% - Акцент3 18 2" xfId="1546"/>
    <cellStyle name="40% - Акцент3 19" xfId="1547"/>
    <cellStyle name="40% - Акцент3 19 2" xfId="1548"/>
    <cellStyle name="40% - Акцент3 2" xfId="1549"/>
    <cellStyle name="40% - Акцент3 2 10" xfId="1550"/>
    <cellStyle name="40% - Акцент3 2 11" xfId="1551"/>
    <cellStyle name="40% - Акцент3 2 12" xfId="1552"/>
    <cellStyle name="40% - Акцент3 2 13" xfId="1553"/>
    <cellStyle name="40% - Акцент3 2 14" xfId="1554"/>
    <cellStyle name="40% - Акцент3 2 15" xfId="1555"/>
    <cellStyle name="40% - Акцент3 2 16" xfId="1556"/>
    <cellStyle name="40% - Акцент3 2 17" xfId="1557"/>
    <cellStyle name="40% - Акцент3 2 18" xfId="1558"/>
    <cellStyle name="40% - Акцент3 2 19" xfId="1559"/>
    <cellStyle name="40% - Акцент3 2 2" xfId="1560"/>
    <cellStyle name="40% - Акцент3 2 20" xfId="1561"/>
    <cellStyle name="40% - Акцент3 2 21" xfId="1562"/>
    <cellStyle name="40% - Акцент3 2 22" xfId="1563"/>
    <cellStyle name="40% - Акцент3 2 23" xfId="1564"/>
    <cellStyle name="40% - Акцент3 2 24" xfId="1565"/>
    <cellStyle name="40% - Акцент3 2 25" xfId="1566"/>
    <cellStyle name="40% - Акцент3 2 26" xfId="1567"/>
    <cellStyle name="40% - Акцент3 2 3" xfId="1568"/>
    <cellStyle name="40% - Акцент3 2 4" xfId="1569"/>
    <cellStyle name="40% - Акцент3 2 5" xfId="1570"/>
    <cellStyle name="40% - Акцент3 2 6" xfId="1571"/>
    <cellStyle name="40% - Акцент3 2 7" xfId="1572"/>
    <cellStyle name="40% - Акцент3 2 8" xfId="1573"/>
    <cellStyle name="40% - Акцент3 2 9" xfId="1574"/>
    <cellStyle name="40% - Акцент3 20" xfId="1575"/>
    <cellStyle name="40% - Акцент3 21" xfId="1576"/>
    <cellStyle name="40% - Акцент3 22" xfId="1577"/>
    <cellStyle name="40% - Акцент3 23" xfId="1578"/>
    <cellStyle name="40% - Акцент3 24" xfId="1579"/>
    <cellStyle name="40% - Акцент3 25" xfId="1580"/>
    <cellStyle name="40% - Акцент3 26" xfId="1581"/>
    <cellStyle name="40% - Акцент3 27" xfId="1582"/>
    <cellStyle name="40% - Акцент3 3" xfId="1583"/>
    <cellStyle name="40% - Акцент3 3 2" xfId="1584"/>
    <cellStyle name="40% - Акцент3 3 3" xfId="1585"/>
    <cellStyle name="40% - Акцент3 3 4" xfId="1586"/>
    <cellStyle name="40% - Акцент3 4" xfId="1587"/>
    <cellStyle name="40% - Акцент3 4 2" xfId="1588"/>
    <cellStyle name="40% - Акцент3 4 3" xfId="1589"/>
    <cellStyle name="40% - Акцент3 4 4" xfId="1590"/>
    <cellStyle name="40% - Акцент3 4 5" xfId="1591"/>
    <cellStyle name="40% - Акцент3 5" xfId="1592"/>
    <cellStyle name="40% - Акцент3 5 2" xfId="1593"/>
    <cellStyle name="40% - Акцент3 5 3" xfId="1594"/>
    <cellStyle name="40% - Акцент3 6" xfId="1595"/>
    <cellStyle name="40% - Акцент3 6 2" xfId="1596"/>
    <cellStyle name="40% - Акцент3 6 3" xfId="1597"/>
    <cellStyle name="40% - Акцент3 7" xfId="1598"/>
    <cellStyle name="40% - Акцент3 7 2" xfId="1599"/>
    <cellStyle name="40% - Акцент3 7 3" xfId="1600"/>
    <cellStyle name="40% - Акцент3 8" xfId="1601"/>
    <cellStyle name="40% - Акцент3 8 2" xfId="1602"/>
    <cellStyle name="40% - Акцент3 8 3" xfId="1603"/>
    <cellStyle name="40% - Акцент3 9" xfId="1604"/>
    <cellStyle name="40% - Акцент3 9 2" xfId="1605"/>
    <cellStyle name="40% - Акцент3 9 3" xfId="1606"/>
    <cellStyle name="40% - Акцент4 10" xfId="1607"/>
    <cellStyle name="40% - Акцент4 10 2" xfId="1608"/>
    <cellStyle name="40% - Акцент4 10 3" xfId="1609"/>
    <cellStyle name="40% - Акцент4 11" xfId="1610"/>
    <cellStyle name="40% - Акцент4 11 2" xfId="1611"/>
    <cellStyle name="40% - Акцент4 11 3" xfId="1612"/>
    <cellStyle name="40% - Акцент4 12" xfId="1613"/>
    <cellStyle name="40% - Акцент4 12 2" xfId="1614"/>
    <cellStyle name="40% - Акцент4 13" xfId="1615"/>
    <cellStyle name="40% - Акцент4 13 2" xfId="1616"/>
    <cellStyle name="40% - Акцент4 14" xfId="1617"/>
    <cellStyle name="40% - Акцент4 14 2" xfId="1618"/>
    <cellStyle name="40% - Акцент4 15" xfId="1619"/>
    <cellStyle name="40% - Акцент4 15 2" xfId="1620"/>
    <cellStyle name="40% - Акцент4 16" xfId="1621"/>
    <cellStyle name="40% - Акцент4 16 2" xfId="1622"/>
    <cellStyle name="40% - Акцент4 17" xfId="1623"/>
    <cellStyle name="40% - Акцент4 17 2" xfId="1624"/>
    <cellStyle name="40% - Акцент4 18" xfId="1625"/>
    <cellStyle name="40% - Акцент4 18 2" xfId="1626"/>
    <cellStyle name="40% - Акцент4 19" xfId="1627"/>
    <cellStyle name="40% - Акцент4 19 2" xfId="1628"/>
    <cellStyle name="40% - Акцент4 2" xfId="1629"/>
    <cellStyle name="40% - Акцент4 2 10" xfId="1630"/>
    <cellStyle name="40% - Акцент4 2 11" xfId="1631"/>
    <cellStyle name="40% - Акцент4 2 12" xfId="1632"/>
    <cellStyle name="40% - Акцент4 2 13" xfId="1633"/>
    <cellStyle name="40% - Акцент4 2 14" xfId="1634"/>
    <cellStyle name="40% - Акцент4 2 15" xfId="1635"/>
    <cellStyle name="40% - Акцент4 2 16" xfId="1636"/>
    <cellStyle name="40% - Акцент4 2 17" xfId="1637"/>
    <cellStyle name="40% - Акцент4 2 18" xfId="1638"/>
    <cellStyle name="40% - Акцент4 2 19" xfId="1639"/>
    <cellStyle name="40% - Акцент4 2 2" xfId="1640"/>
    <cellStyle name="40% - Акцент4 2 20" xfId="1641"/>
    <cellStyle name="40% - Акцент4 2 21" xfId="1642"/>
    <cellStyle name="40% - Акцент4 2 22" xfId="1643"/>
    <cellStyle name="40% - Акцент4 2 23" xfId="1644"/>
    <cellStyle name="40% - Акцент4 2 24" xfId="1645"/>
    <cellStyle name="40% - Акцент4 2 25" xfId="1646"/>
    <cellStyle name="40% - Акцент4 2 26" xfId="1647"/>
    <cellStyle name="40% - Акцент4 2 3" xfId="1648"/>
    <cellStyle name="40% - Акцент4 2 4" xfId="1649"/>
    <cellStyle name="40% - Акцент4 2 5" xfId="1650"/>
    <cellStyle name="40% - Акцент4 2 6" xfId="1651"/>
    <cellStyle name="40% - Акцент4 2 7" xfId="1652"/>
    <cellStyle name="40% - Акцент4 2 8" xfId="1653"/>
    <cellStyle name="40% - Акцент4 2 9" xfId="1654"/>
    <cellStyle name="40% - Акцент4 20" xfId="1655"/>
    <cellStyle name="40% - Акцент4 21" xfId="1656"/>
    <cellStyle name="40% - Акцент4 22" xfId="1657"/>
    <cellStyle name="40% - Акцент4 23" xfId="1658"/>
    <cellStyle name="40% - Акцент4 24" xfId="1659"/>
    <cellStyle name="40% - Акцент4 25" xfId="1660"/>
    <cellStyle name="40% - Акцент4 26" xfId="1661"/>
    <cellStyle name="40% - Акцент4 27" xfId="1662"/>
    <cellStyle name="40% - Акцент4 3" xfId="1663"/>
    <cellStyle name="40% - Акцент4 3 2" xfId="1664"/>
    <cellStyle name="40% - Акцент4 3 3" xfId="1665"/>
    <cellStyle name="40% - Акцент4 3 4" xfId="1666"/>
    <cellStyle name="40% - Акцент4 4" xfId="1667"/>
    <cellStyle name="40% - Акцент4 4 2" xfId="1668"/>
    <cellStyle name="40% - Акцент4 4 3" xfId="1669"/>
    <cellStyle name="40% - Акцент4 4 4" xfId="1670"/>
    <cellStyle name="40% - Акцент4 4 5" xfId="1671"/>
    <cellStyle name="40% - Акцент4 5" xfId="1672"/>
    <cellStyle name="40% - Акцент4 5 2" xfId="1673"/>
    <cellStyle name="40% - Акцент4 5 3" xfId="1674"/>
    <cellStyle name="40% - Акцент4 6" xfId="1675"/>
    <cellStyle name="40% - Акцент4 6 2" xfId="1676"/>
    <cellStyle name="40% - Акцент4 6 3" xfId="1677"/>
    <cellStyle name="40% - Акцент4 7" xfId="1678"/>
    <cellStyle name="40% - Акцент4 7 2" xfId="1679"/>
    <cellStyle name="40% - Акцент4 7 3" xfId="1680"/>
    <cellStyle name="40% - Акцент4 8" xfId="1681"/>
    <cellStyle name="40% - Акцент4 8 2" xfId="1682"/>
    <cellStyle name="40% - Акцент4 8 3" xfId="1683"/>
    <cellStyle name="40% - Акцент4 9" xfId="1684"/>
    <cellStyle name="40% - Акцент4 9 2" xfId="1685"/>
    <cellStyle name="40% - Акцент4 9 3" xfId="1686"/>
    <cellStyle name="40% - Акцент5 10" xfId="1687"/>
    <cellStyle name="40% - Акцент5 10 2" xfId="1688"/>
    <cellStyle name="40% - Акцент5 10 3" xfId="1689"/>
    <cellStyle name="40% - Акцент5 11" xfId="1690"/>
    <cellStyle name="40% - Акцент5 11 2" xfId="1691"/>
    <cellStyle name="40% - Акцент5 11 3" xfId="1692"/>
    <cellStyle name="40% - Акцент5 12" xfId="1693"/>
    <cellStyle name="40% - Акцент5 12 2" xfId="1694"/>
    <cellStyle name="40% - Акцент5 13" xfId="1695"/>
    <cellStyle name="40% - Акцент5 13 2" xfId="1696"/>
    <cellStyle name="40% - Акцент5 14" xfId="1697"/>
    <cellStyle name="40% - Акцент5 14 2" xfId="1698"/>
    <cellStyle name="40% - Акцент5 15" xfId="1699"/>
    <cellStyle name="40% - Акцент5 15 2" xfId="1700"/>
    <cellStyle name="40% - Акцент5 16" xfId="1701"/>
    <cellStyle name="40% - Акцент5 16 2" xfId="1702"/>
    <cellStyle name="40% - Акцент5 17" xfId="1703"/>
    <cellStyle name="40% - Акцент5 17 2" xfId="1704"/>
    <cellStyle name="40% - Акцент5 18" xfId="1705"/>
    <cellStyle name="40% - Акцент5 18 2" xfId="1706"/>
    <cellStyle name="40% - Акцент5 19" xfId="1707"/>
    <cellStyle name="40% - Акцент5 19 2" xfId="1708"/>
    <cellStyle name="40% - Акцент5 2" xfId="1709"/>
    <cellStyle name="40% - Акцент5 2 10" xfId="1710"/>
    <cellStyle name="40% - Акцент5 2 11" xfId="1711"/>
    <cellStyle name="40% - Акцент5 2 12" xfId="1712"/>
    <cellStyle name="40% - Акцент5 2 13" xfId="1713"/>
    <cellStyle name="40% - Акцент5 2 14" xfId="1714"/>
    <cellStyle name="40% - Акцент5 2 15" xfId="1715"/>
    <cellStyle name="40% - Акцент5 2 16" xfId="1716"/>
    <cellStyle name="40% - Акцент5 2 17" xfId="1717"/>
    <cellStyle name="40% - Акцент5 2 18" xfId="1718"/>
    <cellStyle name="40% - Акцент5 2 19" xfId="1719"/>
    <cellStyle name="40% - Акцент5 2 2" xfId="1720"/>
    <cellStyle name="40% - Акцент5 2 20" xfId="1721"/>
    <cellStyle name="40% - Акцент5 2 21" xfId="1722"/>
    <cellStyle name="40% - Акцент5 2 22" xfId="1723"/>
    <cellStyle name="40% - Акцент5 2 23" xfId="1724"/>
    <cellStyle name="40% - Акцент5 2 24" xfId="1725"/>
    <cellStyle name="40% - Акцент5 2 25" xfId="1726"/>
    <cellStyle name="40% - Акцент5 2 26" xfId="1727"/>
    <cellStyle name="40% - Акцент5 2 3" xfId="1728"/>
    <cellStyle name="40% - Акцент5 2 4" xfId="1729"/>
    <cellStyle name="40% - Акцент5 2 5" xfId="1730"/>
    <cellStyle name="40% - Акцент5 2 6" xfId="1731"/>
    <cellStyle name="40% - Акцент5 2 7" xfId="1732"/>
    <cellStyle name="40% - Акцент5 2 8" xfId="1733"/>
    <cellStyle name="40% - Акцент5 2 9" xfId="1734"/>
    <cellStyle name="40% - Акцент5 20" xfId="1735"/>
    <cellStyle name="40% - Акцент5 21" xfId="1736"/>
    <cellStyle name="40% - Акцент5 22" xfId="1737"/>
    <cellStyle name="40% - Акцент5 23" xfId="1738"/>
    <cellStyle name="40% - Акцент5 24" xfId="1739"/>
    <cellStyle name="40% - Акцент5 25" xfId="1740"/>
    <cellStyle name="40% - Акцент5 26" xfId="1741"/>
    <cellStyle name="40% - Акцент5 27" xfId="1742"/>
    <cellStyle name="40% - Акцент5 3" xfId="1743"/>
    <cellStyle name="40% - Акцент5 3 2" xfId="1744"/>
    <cellStyle name="40% - Акцент5 3 3" xfId="1745"/>
    <cellStyle name="40% - Акцент5 3 4" xfId="1746"/>
    <cellStyle name="40% - Акцент5 4" xfId="1747"/>
    <cellStyle name="40% - Акцент5 4 2" xfId="1748"/>
    <cellStyle name="40% - Акцент5 4 3" xfId="1749"/>
    <cellStyle name="40% - Акцент5 4 4" xfId="1750"/>
    <cellStyle name="40% - Акцент5 5" xfId="1751"/>
    <cellStyle name="40% - Акцент5 5 2" xfId="1752"/>
    <cellStyle name="40% - Акцент5 5 3" xfId="1753"/>
    <cellStyle name="40% - Акцент5 6" xfId="1754"/>
    <cellStyle name="40% - Акцент5 6 2" xfId="1755"/>
    <cellStyle name="40% - Акцент5 6 3" xfId="1756"/>
    <cellStyle name="40% - Акцент5 7" xfId="1757"/>
    <cellStyle name="40% - Акцент5 7 2" xfId="1758"/>
    <cellStyle name="40% - Акцент5 7 3" xfId="1759"/>
    <cellStyle name="40% - Акцент5 8" xfId="1760"/>
    <cellStyle name="40% - Акцент5 8 2" xfId="1761"/>
    <cellStyle name="40% - Акцент5 8 3" xfId="1762"/>
    <cellStyle name="40% - Акцент5 9" xfId="1763"/>
    <cellStyle name="40% - Акцент5 9 2" xfId="1764"/>
    <cellStyle name="40% - Акцент5 9 3" xfId="1765"/>
    <cellStyle name="40% - Акцент6 10" xfId="1766"/>
    <cellStyle name="40% - Акцент6 10 2" xfId="1767"/>
    <cellStyle name="40% - Акцент6 10 3" xfId="1768"/>
    <cellStyle name="40% - Акцент6 11" xfId="1769"/>
    <cellStyle name="40% - Акцент6 11 2" xfId="1770"/>
    <cellStyle name="40% - Акцент6 11 3" xfId="1771"/>
    <cellStyle name="40% - Акцент6 12" xfId="1772"/>
    <cellStyle name="40% - Акцент6 12 2" xfId="1773"/>
    <cellStyle name="40% - Акцент6 13" xfId="1774"/>
    <cellStyle name="40% - Акцент6 13 2" xfId="1775"/>
    <cellStyle name="40% - Акцент6 14" xfId="1776"/>
    <cellStyle name="40% - Акцент6 14 2" xfId="1777"/>
    <cellStyle name="40% - Акцент6 15" xfId="1778"/>
    <cellStyle name="40% - Акцент6 15 2" xfId="1779"/>
    <cellStyle name="40% - Акцент6 16" xfId="1780"/>
    <cellStyle name="40% - Акцент6 16 2" xfId="1781"/>
    <cellStyle name="40% - Акцент6 17" xfId="1782"/>
    <cellStyle name="40% - Акцент6 17 2" xfId="1783"/>
    <cellStyle name="40% - Акцент6 18" xfId="1784"/>
    <cellStyle name="40% - Акцент6 18 2" xfId="1785"/>
    <cellStyle name="40% - Акцент6 19" xfId="1786"/>
    <cellStyle name="40% - Акцент6 19 2" xfId="1787"/>
    <cellStyle name="40% - Акцент6 2" xfId="1788"/>
    <cellStyle name="40% - Акцент6 2 10" xfId="1789"/>
    <cellStyle name="40% - Акцент6 2 11" xfId="1790"/>
    <cellStyle name="40% - Акцент6 2 12" xfId="1791"/>
    <cellStyle name="40% - Акцент6 2 13" xfId="1792"/>
    <cellStyle name="40% - Акцент6 2 14" xfId="1793"/>
    <cellStyle name="40% - Акцент6 2 15" xfId="1794"/>
    <cellStyle name="40% - Акцент6 2 16" xfId="1795"/>
    <cellStyle name="40% - Акцент6 2 17" xfId="1796"/>
    <cellStyle name="40% - Акцент6 2 18" xfId="1797"/>
    <cellStyle name="40% - Акцент6 2 19" xfId="1798"/>
    <cellStyle name="40% - Акцент6 2 2" xfId="1799"/>
    <cellStyle name="40% - Акцент6 2 20" xfId="1800"/>
    <cellStyle name="40% - Акцент6 2 21" xfId="1801"/>
    <cellStyle name="40% - Акцент6 2 22" xfId="1802"/>
    <cellStyle name="40% - Акцент6 2 23" xfId="1803"/>
    <cellStyle name="40% - Акцент6 2 24" xfId="1804"/>
    <cellStyle name="40% - Акцент6 2 25" xfId="1805"/>
    <cellStyle name="40% - Акцент6 2 26" xfId="1806"/>
    <cellStyle name="40% - Акцент6 2 3" xfId="1807"/>
    <cellStyle name="40% - Акцент6 2 4" xfId="1808"/>
    <cellStyle name="40% - Акцент6 2 5" xfId="1809"/>
    <cellStyle name="40% - Акцент6 2 6" xfId="1810"/>
    <cellStyle name="40% - Акцент6 2 7" xfId="1811"/>
    <cellStyle name="40% - Акцент6 2 8" xfId="1812"/>
    <cellStyle name="40% - Акцент6 2 9" xfId="1813"/>
    <cellStyle name="40% - Акцент6 20" xfId="1814"/>
    <cellStyle name="40% - Акцент6 21" xfId="1815"/>
    <cellStyle name="40% - Акцент6 22" xfId="1816"/>
    <cellStyle name="40% - Акцент6 23" xfId="1817"/>
    <cellStyle name="40% - Акцент6 24" xfId="1818"/>
    <cellStyle name="40% - Акцент6 25" xfId="1819"/>
    <cellStyle name="40% - Акцент6 26" xfId="1820"/>
    <cellStyle name="40% - Акцент6 27" xfId="1821"/>
    <cellStyle name="40% - Акцент6 3" xfId="1822"/>
    <cellStyle name="40% - Акцент6 3 2" xfId="1823"/>
    <cellStyle name="40% - Акцент6 3 3" xfId="1824"/>
    <cellStyle name="40% - Акцент6 3 4" xfId="1825"/>
    <cellStyle name="40% - Акцент6 4" xfId="1826"/>
    <cellStyle name="40% - Акцент6 4 2" xfId="1827"/>
    <cellStyle name="40% - Акцент6 4 3" xfId="1828"/>
    <cellStyle name="40% - Акцент6 4 4" xfId="1829"/>
    <cellStyle name="40% - Акцент6 4 5" xfId="1830"/>
    <cellStyle name="40% - Акцент6 5" xfId="1831"/>
    <cellStyle name="40% - Акцент6 5 2" xfId="1832"/>
    <cellStyle name="40% - Акцент6 5 3" xfId="1833"/>
    <cellStyle name="40% - Акцент6 6" xfId="1834"/>
    <cellStyle name="40% - Акцент6 6 2" xfId="1835"/>
    <cellStyle name="40% - Акцент6 6 3" xfId="1836"/>
    <cellStyle name="40% - Акцент6 7" xfId="1837"/>
    <cellStyle name="40% - Акцент6 7 2" xfId="1838"/>
    <cellStyle name="40% - Акцент6 7 3" xfId="1839"/>
    <cellStyle name="40% - Акцент6 8" xfId="1840"/>
    <cellStyle name="40% - Акцент6 8 2" xfId="1841"/>
    <cellStyle name="40% - Акцент6 8 3" xfId="1842"/>
    <cellStyle name="40% - Акцент6 9" xfId="1843"/>
    <cellStyle name="40% - Акцент6 9 2" xfId="1844"/>
    <cellStyle name="40% - Акцент6 9 3" xfId="1845"/>
    <cellStyle name="60% - Accent1" xfId="1846"/>
    <cellStyle name="60% - Accent2" xfId="1847"/>
    <cellStyle name="60% - Accent3" xfId="1848"/>
    <cellStyle name="60% - Accent4" xfId="1849"/>
    <cellStyle name="60% - Accent5" xfId="1850"/>
    <cellStyle name="60% - Accent6" xfId="1851"/>
    <cellStyle name="60% - Акцент1 10" xfId="1852"/>
    <cellStyle name="60% - Акцент1 10 2" xfId="1853"/>
    <cellStyle name="60% - Акцент1 11" xfId="1854"/>
    <cellStyle name="60% - Акцент1 11 2" xfId="1855"/>
    <cellStyle name="60% - Акцент1 12" xfId="1856"/>
    <cellStyle name="60% - Акцент1 12 2" xfId="1857"/>
    <cellStyle name="60% - Акцент1 13" xfId="1858"/>
    <cellStyle name="60% - Акцент1 13 2" xfId="1859"/>
    <cellStyle name="60% - Акцент1 14" xfId="1860"/>
    <cellStyle name="60% - Акцент1 14 2" xfId="1861"/>
    <cellStyle name="60% - Акцент1 15" xfId="1862"/>
    <cellStyle name="60% - Акцент1 15 2" xfId="1863"/>
    <cellStyle name="60% - Акцент1 16" xfId="1864"/>
    <cellStyle name="60% - Акцент1 16 2" xfId="1865"/>
    <cellStyle name="60% - Акцент1 17" xfId="1866"/>
    <cellStyle name="60% - Акцент1 17 2" xfId="1867"/>
    <cellStyle name="60% - Акцент1 18" xfId="1868"/>
    <cellStyle name="60% - Акцент1 18 2" xfId="1869"/>
    <cellStyle name="60% - Акцент1 19" xfId="1870"/>
    <cellStyle name="60% - Акцент1 19 2" xfId="1871"/>
    <cellStyle name="60% - Акцент1 2" xfId="1872"/>
    <cellStyle name="60% - Акцент1 2 10" xfId="1873"/>
    <cellStyle name="60% - Акцент1 2 11" xfId="1874"/>
    <cellStyle name="60% - Акцент1 2 12" xfId="1875"/>
    <cellStyle name="60% - Акцент1 2 13" xfId="1876"/>
    <cellStyle name="60% - Акцент1 2 14" xfId="1877"/>
    <cellStyle name="60% - Акцент1 2 15" xfId="1878"/>
    <cellStyle name="60% - Акцент1 2 16" xfId="1879"/>
    <cellStyle name="60% - Акцент1 2 17" xfId="1880"/>
    <cellStyle name="60% - Акцент1 2 18" xfId="1881"/>
    <cellStyle name="60% - Акцент1 2 19" xfId="1882"/>
    <cellStyle name="60% - Акцент1 2 2" xfId="1883"/>
    <cellStyle name="60% - Акцент1 2 20" xfId="1884"/>
    <cellStyle name="60% - Акцент1 2 21" xfId="1885"/>
    <cellStyle name="60% - Акцент1 2 22" xfId="1886"/>
    <cellStyle name="60% - Акцент1 2 23" xfId="1887"/>
    <cellStyle name="60% - Акцент1 2 24" xfId="1888"/>
    <cellStyle name="60% - Акцент1 2 25" xfId="1889"/>
    <cellStyle name="60% - Акцент1 2 26" xfId="1890"/>
    <cellStyle name="60% - Акцент1 2 3" xfId="1891"/>
    <cellStyle name="60% - Акцент1 2 4" xfId="1892"/>
    <cellStyle name="60% - Акцент1 2 5" xfId="1893"/>
    <cellStyle name="60% - Акцент1 2 6" xfId="1894"/>
    <cellStyle name="60% - Акцент1 2 7" xfId="1895"/>
    <cellStyle name="60% - Акцент1 2 8" xfId="1896"/>
    <cellStyle name="60% - Акцент1 2 9" xfId="1897"/>
    <cellStyle name="60% - Акцент1 20" xfId="1898"/>
    <cellStyle name="60% - Акцент1 21" xfId="1899"/>
    <cellStyle name="60% - Акцент1 22" xfId="1900"/>
    <cellStyle name="60% - Акцент1 23" xfId="1901"/>
    <cellStyle name="60% - Акцент1 24" xfId="1902"/>
    <cellStyle name="60% - Акцент1 25" xfId="1903"/>
    <cellStyle name="60% - Акцент1 26" xfId="1904"/>
    <cellStyle name="60% - Акцент1 27" xfId="1905"/>
    <cellStyle name="60% - Акцент1 3" xfId="1906"/>
    <cellStyle name="60% - Акцент1 3 2" xfId="1907"/>
    <cellStyle name="60% - Акцент1 4" xfId="1908"/>
    <cellStyle name="60% - Акцент1 4 2" xfId="1909"/>
    <cellStyle name="60% - Акцент1 5" xfId="1910"/>
    <cellStyle name="60% - Акцент1 5 2" xfId="1911"/>
    <cellStyle name="60% - Акцент1 6" xfId="1912"/>
    <cellStyle name="60% - Акцент1 6 2" xfId="1913"/>
    <cellStyle name="60% - Акцент1 7" xfId="1914"/>
    <cellStyle name="60% - Акцент1 7 2" xfId="1915"/>
    <cellStyle name="60% - Акцент1 8" xfId="1916"/>
    <cellStyle name="60% - Акцент1 8 2" xfId="1917"/>
    <cellStyle name="60% - Акцент1 9" xfId="1918"/>
    <cellStyle name="60% - Акцент1 9 2" xfId="1919"/>
    <cellStyle name="60% - Акцент2 10" xfId="1920"/>
    <cellStyle name="60% - Акцент2 10 2" xfId="1921"/>
    <cellStyle name="60% - Акцент2 11" xfId="1922"/>
    <cellStyle name="60% - Акцент2 11 2" xfId="1923"/>
    <cellStyle name="60% - Акцент2 12" xfId="1924"/>
    <cellStyle name="60% - Акцент2 12 2" xfId="1925"/>
    <cellStyle name="60% - Акцент2 13" xfId="1926"/>
    <cellStyle name="60% - Акцент2 13 2" xfId="1927"/>
    <cellStyle name="60% - Акцент2 14" xfId="1928"/>
    <cellStyle name="60% - Акцент2 14 2" xfId="1929"/>
    <cellStyle name="60% - Акцент2 15" xfId="1930"/>
    <cellStyle name="60% - Акцент2 15 2" xfId="1931"/>
    <cellStyle name="60% - Акцент2 16" xfId="1932"/>
    <cellStyle name="60% - Акцент2 16 2" xfId="1933"/>
    <cellStyle name="60% - Акцент2 17" xfId="1934"/>
    <cellStyle name="60% - Акцент2 17 2" xfId="1935"/>
    <cellStyle name="60% - Акцент2 18" xfId="1936"/>
    <cellStyle name="60% - Акцент2 18 2" xfId="1937"/>
    <cellStyle name="60% - Акцент2 19" xfId="1938"/>
    <cellStyle name="60% - Акцент2 19 2" xfId="1939"/>
    <cellStyle name="60% - Акцент2 2" xfId="1940"/>
    <cellStyle name="60% - Акцент2 2 10" xfId="1941"/>
    <cellStyle name="60% - Акцент2 2 11" xfId="1942"/>
    <cellStyle name="60% - Акцент2 2 12" xfId="1943"/>
    <cellStyle name="60% - Акцент2 2 13" xfId="1944"/>
    <cellStyle name="60% - Акцент2 2 14" xfId="1945"/>
    <cellStyle name="60% - Акцент2 2 15" xfId="1946"/>
    <cellStyle name="60% - Акцент2 2 16" xfId="1947"/>
    <cellStyle name="60% - Акцент2 2 17" xfId="1948"/>
    <cellStyle name="60% - Акцент2 2 18" xfId="1949"/>
    <cellStyle name="60% - Акцент2 2 19" xfId="1950"/>
    <cellStyle name="60% - Акцент2 2 2" xfId="1951"/>
    <cellStyle name="60% - Акцент2 2 20" xfId="1952"/>
    <cellStyle name="60% - Акцент2 2 21" xfId="1953"/>
    <cellStyle name="60% - Акцент2 2 22" xfId="1954"/>
    <cellStyle name="60% - Акцент2 2 23" xfId="1955"/>
    <cellStyle name="60% - Акцент2 2 24" xfId="1956"/>
    <cellStyle name="60% - Акцент2 2 25" xfId="1957"/>
    <cellStyle name="60% - Акцент2 2 26" xfId="1958"/>
    <cellStyle name="60% - Акцент2 2 3" xfId="1959"/>
    <cellStyle name="60% - Акцент2 2 4" xfId="1960"/>
    <cellStyle name="60% - Акцент2 2 5" xfId="1961"/>
    <cellStyle name="60% - Акцент2 2 6" xfId="1962"/>
    <cellStyle name="60% - Акцент2 2 7" xfId="1963"/>
    <cellStyle name="60% - Акцент2 2 8" xfId="1964"/>
    <cellStyle name="60% - Акцент2 2 9" xfId="1965"/>
    <cellStyle name="60% - Акцент2 20" xfId="1966"/>
    <cellStyle name="60% - Акцент2 21" xfId="1967"/>
    <cellStyle name="60% - Акцент2 22" xfId="1968"/>
    <cellStyle name="60% - Акцент2 23" xfId="1969"/>
    <cellStyle name="60% - Акцент2 24" xfId="1970"/>
    <cellStyle name="60% - Акцент2 25" xfId="1971"/>
    <cellStyle name="60% - Акцент2 26" xfId="1972"/>
    <cellStyle name="60% - Акцент2 27" xfId="1973"/>
    <cellStyle name="60% - Акцент2 3" xfId="1974"/>
    <cellStyle name="60% - Акцент2 3 2" xfId="1975"/>
    <cellStyle name="60% - Акцент2 4" xfId="1976"/>
    <cellStyle name="60% - Акцент2 4 2" xfId="1977"/>
    <cellStyle name="60% - Акцент2 5" xfId="1978"/>
    <cellStyle name="60% - Акцент2 5 2" xfId="1979"/>
    <cellStyle name="60% - Акцент2 6" xfId="1980"/>
    <cellStyle name="60% - Акцент2 6 2" xfId="1981"/>
    <cellStyle name="60% - Акцент2 7" xfId="1982"/>
    <cellStyle name="60% - Акцент2 7 2" xfId="1983"/>
    <cellStyle name="60% - Акцент2 8" xfId="1984"/>
    <cellStyle name="60% - Акцент2 8 2" xfId="1985"/>
    <cellStyle name="60% - Акцент2 9" xfId="1986"/>
    <cellStyle name="60% - Акцент2 9 2" xfId="1987"/>
    <cellStyle name="60% - Акцент3 10" xfId="1988"/>
    <cellStyle name="60% - Акцент3 10 2" xfId="1989"/>
    <cellStyle name="60% - Акцент3 11" xfId="1990"/>
    <cellStyle name="60% - Акцент3 11 2" xfId="1991"/>
    <cellStyle name="60% - Акцент3 12" xfId="1992"/>
    <cellStyle name="60% - Акцент3 12 2" xfId="1993"/>
    <cellStyle name="60% - Акцент3 13" xfId="1994"/>
    <cellStyle name="60% - Акцент3 13 2" xfId="1995"/>
    <cellStyle name="60% - Акцент3 14" xfId="1996"/>
    <cellStyle name="60% - Акцент3 14 2" xfId="1997"/>
    <cellStyle name="60% - Акцент3 15" xfId="1998"/>
    <cellStyle name="60% - Акцент3 15 2" xfId="1999"/>
    <cellStyle name="60% - Акцент3 16" xfId="2000"/>
    <cellStyle name="60% - Акцент3 16 2" xfId="2001"/>
    <cellStyle name="60% - Акцент3 17" xfId="2002"/>
    <cellStyle name="60% - Акцент3 17 2" xfId="2003"/>
    <cellStyle name="60% - Акцент3 18" xfId="2004"/>
    <cellStyle name="60% - Акцент3 18 2" xfId="2005"/>
    <cellStyle name="60% - Акцент3 19" xfId="2006"/>
    <cellStyle name="60% - Акцент3 19 2" xfId="2007"/>
    <cellStyle name="60% - Акцент3 2" xfId="2008"/>
    <cellStyle name="60% - Акцент3 2 10" xfId="2009"/>
    <cellStyle name="60% - Акцент3 2 11" xfId="2010"/>
    <cellStyle name="60% - Акцент3 2 12" xfId="2011"/>
    <cellStyle name="60% - Акцент3 2 13" xfId="2012"/>
    <cellStyle name="60% - Акцент3 2 14" xfId="2013"/>
    <cellStyle name="60% - Акцент3 2 15" xfId="2014"/>
    <cellStyle name="60% - Акцент3 2 16" xfId="2015"/>
    <cellStyle name="60% - Акцент3 2 17" xfId="2016"/>
    <cellStyle name="60% - Акцент3 2 18" xfId="2017"/>
    <cellStyle name="60% - Акцент3 2 19" xfId="2018"/>
    <cellStyle name="60% - Акцент3 2 2" xfId="2019"/>
    <cellStyle name="60% - Акцент3 2 20" xfId="2020"/>
    <cellStyle name="60% - Акцент3 2 21" xfId="2021"/>
    <cellStyle name="60% - Акцент3 2 22" xfId="2022"/>
    <cellStyle name="60% - Акцент3 2 23" xfId="2023"/>
    <cellStyle name="60% - Акцент3 2 24" xfId="2024"/>
    <cellStyle name="60% - Акцент3 2 25" xfId="2025"/>
    <cellStyle name="60% - Акцент3 2 26" xfId="2026"/>
    <cellStyle name="60% - Акцент3 2 3" xfId="2027"/>
    <cellStyle name="60% - Акцент3 2 4" xfId="2028"/>
    <cellStyle name="60% - Акцент3 2 5" xfId="2029"/>
    <cellStyle name="60% - Акцент3 2 6" xfId="2030"/>
    <cellStyle name="60% - Акцент3 2 7" xfId="2031"/>
    <cellStyle name="60% - Акцент3 2 8" xfId="2032"/>
    <cellStyle name="60% - Акцент3 2 9" xfId="2033"/>
    <cellStyle name="60% - Акцент3 20" xfId="2034"/>
    <cellStyle name="60% - Акцент3 21" xfId="2035"/>
    <cellStyle name="60% - Акцент3 22" xfId="2036"/>
    <cellStyle name="60% - Акцент3 23" xfId="2037"/>
    <cellStyle name="60% - Акцент3 24" xfId="2038"/>
    <cellStyle name="60% - Акцент3 25" xfId="2039"/>
    <cellStyle name="60% - Акцент3 26" xfId="2040"/>
    <cellStyle name="60% - Акцент3 27" xfId="2041"/>
    <cellStyle name="60% - Акцент3 3" xfId="2042"/>
    <cellStyle name="60% - Акцент3 3 2" xfId="2043"/>
    <cellStyle name="60% - Акцент3 4" xfId="2044"/>
    <cellStyle name="60% - Акцент3 4 2" xfId="2045"/>
    <cellStyle name="60% - Акцент3 5" xfId="2046"/>
    <cellStyle name="60% - Акцент3 5 2" xfId="2047"/>
    <cellStyle name="60% - Акцент3 6" xfId="2048"/>
    <cellStyle name="60% - Акцент3 6 2" xfId="2049"/>
    <cellStyle name="60% - Акцент3 7" xfId="2050"/>
    <cellStyle name="60% - Акцент3 7 2" xfId="2051"/>
    <cellStyle name="60% - Акцент3 8" xfId="2052"/>
    <cellStyle name="60% - Акцент3 8 2" xfId="2053"/>
    <cellStyle name="60% - Акцент3 9" xfId="2054"/>
    <cellStyle name="60% - Акцент3 9 2" xfId="2055"/>
    <cellStyle name="60% - Акцент4 10" xfId="2056"/>
    <cellStyle name="60% - Акцент4 10 2" xfId="2057"/>
    <cellStyle name="60% - Акцент4 11" xfId="2058"/>
    <cellStyle name="60% - Акцент4 11 2" xfId="2059"/>
    <cellStyle name="60% - Акцент4 12" xfId="2060"/>
    <cellStyle name="60% - Акцент4 12 2" xfId="2061"/>
    <cellStyle name="60% - Акцент4 13" xfId="2062"/>
    <cellStyle name="60% - Акцент4 13 2" xfId="2063"/>
    <cellStyle name="60% - Акцент4 14" xfId="2064"/>
    <cellStyle name="60% - Акцент4 14 2" xfId="2065"/>
    <cellStyle name="60% - Акцент4 15" xfId="2066"/>
    <cellStyle name="60% - Акцент4 15 2" xfId="2067"/>
    <cellStyle name="60% - Акцент4 16" xfId="2068"/>
    <cellStyle name="60% - Акцент4 16 2" xfId="2069"/>
    <cellStyle name="60% - Акцент4 17" xfId="2070"/>
    <cellStyle name="60% - Акцент4 17 2" xfId="2071"/>
    <cellStyle name="60% - Акцент4 18" xfId="2072"/>
    <cellStyle name="60% - Акцент4 18 2" xfId="2073"/>
    <cellStyle name="60% - Акцент4 19" xfId="2074"/>
    <cellStyle name="60% - Акцент4 19 2" xfId="2075"/>
    <cellStyle name="60% - Акцент4 2" xfId="2076"/>
    <cellStyle name="60% - Акцент4 2 10" xfId="2077"/>
    <cellStyle name="60% - Акцент4 2 11" xfId="2078"/>
    <cellStyle name="60% - Акцент4 2 12" xfId="2079"/>
    <cellStyle name="60% - Акцент4 2 13" xfId="2080"/>
    <cellStyle name="60% - Акцент4 2 14" xfId="2081"/>
    <cellStyle name="60% - Акцент4 2 15" xfId="2082"/>
    <cellStyle name="60% - Акцент4 2 16" xfId="2083"/>
    <cellStyle name="60% - Акцент4 2 17" xfId="2084"/>
    <cellStyle name="60% - Акцент4 2 18" xfId="2085"/>
    <cellStyle name="60% - Акцент4 2 19" xfId="2086"/>
    <cellStyle name="60% - Акцент4 2 2" xfId="2087"/>
    <cellStyle name="60% - Акцент4 2 20" xfId="2088"/>
    <cellStyle name="60% - Акцент4 2 21" xfId="2089"/>
    <cellStyle name="60% - Акцент4 2 22" xfId="2090"/>
    <cellStyle name="60% - Акцент4 2 23" xfId="2091"/>
    <cellStyle name="60% - Акцент4 2 24" xfId="2092"/>
    <cellStyle name="60% - Акцент4 2 25" xfId="2093"/>
    <cellStyle name="60% - Акцент4 2 26" xfId="2094"/>
    <cellStyle name="60% - Акцент4 2 3" xfId="2095"/>
    <cellStyle name="60% - Акцент4 2 4" xfId="2096"/>
    <cellStyle name="60% - Акцент4 2 5" xfId="2097"/>
    <cellStyle name="60% - Акцент4 2 6" xfId="2098"/>
    <cellStyle name="60% - Акцент4 2 7" xfId="2099"/>
    <cellStyle name="60% - Акцент4 2 8" xfId="2100"/>
    <cellStyle name="60% - Акцент4 2 9" xfId="2101"/>
    <cellStyle name="60% - Акцент4 20" xfId="2102"/>
    <cellStyle name="60% - Акцент4 21" xfId="2103"/>
    <cellStyle name="60% - Акцент4 22" xfId="2104"/>
    <cellStyle name="60% - Акцент4 23" xfId="2105"/>
    <cellStyle name="60% - Акцент4 24" xfId="2106"/>
    <cellStyle name="60% - Акцент4 25" xfId="2107"/>
    <cellStyle name="60% - Акцент4 26" xfId="2108"/>
    <cellStyle name="60% - Акцент4 27" xfId="2109"/>
    <cellStyle name="60% - Акцент4 3" xfId="2110"/>
    <cellStyle name="Aaia?iue [0]_?anoiau" xfId="2111"/>
    <cellStyle name="Aaia?iue_?anoiau" xfId="2112"/>
    <cellStyle name="Accent1" xfId="2113"/>
    <cellStyle name="Accent2" xfId="2114"/>
    <cellStyle name="Accent3" xfId="2115"/>
    <cellStyle name="Accent4" xfId="2116"/>
    <cellStyle name="Accent5" xfId="2117"/>
    <cellStyle name="Accent6" xfId="2118"/>
    <cellStyle name="Aeia?nnueea" xfId="2119"/>
    <cellStyle name="Bad" xfId="2120"/>
    <cellStyle name="Calc Currency (0)" xfId="2121"/>
    <cellStyle name="Calculation" xfId="2122"/>
    <cellStyle name="Check Cell" xfId="2123"/>
    <cellStyle name="Currency [0]" xfId="2124"/>
    <cellStyle name="Đ_x0010_" xfId="2125"/>
    <cellStyle name="Đ_x0010_?䥘Ȏ_x0013_⤀጖ē??䆈Ȏ_x0013_⬀ጘē_x0010_?䦄Ȏ" xfId="2126"/>
    <cellStyle name="Đ_x0010_?䥘Ȏ_x0013_⤀጖ē??䆈Ȏ_x0013_⬀ጘē_x0010_?䦄Ȏ 1" xfId="2127"/>
    <cellStyle name="Dezimal [0]_Compiling Utility Macros" xfId="2128"/>
    <cellStyle name="Dezimal_Compiling Utility Macros" xfId="2129"/>
    <cellStyle name="Euro" xfId="2130"/>
    <cellStyle name="Excel Built-in Normal" xfId="2131"/>
    <cellStyle name="Explanatory Text" xfId="2132"/>
    <cellStyle name="F2" xfId="2133"/>
    <cellStyle name="F3" xfId="2134"/>
    <cellStyle name="F4" xfId="2135"/>
    <cellStyle name="F5" xfId="2136"/>
    <cellStyle name="F6" xfId="2137"/>
    <cellStyle name="F7" xfId="2138"/>
    <cellStyle name="F8" xfId="2139"/>
    <cellStyle name="Followed Hyperlink" xfId="2140"/>
    <cellStyle name="Good" xfId="2141"/>
    <cellStyle name="Header1" xfId="2142"/>
    <cellStyle name="Header2" xfId="2143"/>
    <cellStyle name="Heading 1" xfId="2144"/>
    <cellStyle name="Heading 2" xfId="2145"/>
    <cellStyle name="Heading 3" xfId="2146"/>
    <cellStyle name="Heading 4" xfId="2147"/>
    <cellStyle name="Hyperlink" xfId="2148"/>
    <cellStyle name="Iau?iue_?anoiau" xfId="2149"/>
    <cellStyle name="Input" xfId="2150"/>
    <cellStyle name="Ioe?uaaaoayny aeia?nnueea" xfId="2151"/>
    <cellStyle name="ISO" xfId="2152"/>
    <cellStyle name="JR Cells No Values" xfId="2153"/>
    <cellStyle name="JR_ formula" xfId="2154"/>
    <cellStyle name="JRchapeau" xfId="2155"/>
    <cellStyle name="Just_Table" xfId="2156"/>
    <cellStyle name="Linked Cell" xfId="2157"/>
    <cellStyle name="Milliers_FA_JUIN_2004" xfId="2158"/>
    <cellStyle name="Monйtaire [0]_Conversion Summary" xfId="2159"/>
    <cellStyle name="Monйtaire_Conversion Summary" xfId="2160"/>
    <cellStyle name="Neutral" xfId="2161"/>
    <cellStyle name="Normal1" xfId="2162"/>
    <cellStyle name="normбlnм_laroux" xfId="2163"/>
    <cellStyle name="Note" xfId="2164"/>
    <cellStyle name="Oeiainiaue [0]_?anoiau" xfId="2165"/>
    <cellStyle name="Oeiainiaue_?anoiau" xfId="2166"/>
    <cellStyle name="Ouny?e [0]_?anoiau" xfId="2167"/>
    <cellStyle name="Ouny?e_?anoiau" xfId="2168"/>
    <cellStyle name="Output" xfId="2169"/>
    <cellStyle name="Paaotsikko" xfId="2170"/>
    <cellStyle name="Price_Body" xfId="2171"/>
    <cellStyle name="protect" xfId="2172"/>
    <cellStyle name="Pддotsikko" xfId="2173"/>
    <cellStyle name="QTitle" xfId="2174"/>
    <cellStyle name="range" xfId="2175"/>
    <cellStyle name="Standard_Anpassen der Amortisation" xfId="2176"/>
    <cellStyle name="t2" xfId="2177"/>
    <cellStyle name="Tioma Back" xfId="2178"/>
    <cellStyle name="Tioma Cells No Values" xfId="2179"/>
    <cellStyle name="Tioma formula" xfId="2180"/>
    <cellStyle name="Tioma Input" xfId="2181"/>
    <cellStyle name="Tioma style" xfId="2182"/>
    <cellStyle name="Title" xfId="2183"/>
    <cellStyle name="Total" xfId="2184"/>
    <cellStyle name="Validation" xfId="2185"/>
    <cellStyle name="Valiotsikko" xfId="2186"/>
    <cellStyle name="Vдliotsikko" xfId="2187"/>
    <cellStyle name="Währung [0]_Compiling Utility Macros" xfId="2188"/>
    <cellStyle name="Währung_Compiling Utility Macros" xfId="2189"/>
    <cellStyle name="Warning Text" xfId="2190"/>
    <cellStyle name="YelNumbersCurr" xfId="2191"/>
    <cellStyle name="Беззащитный" xfId="2192"/>
    <cellStyle name="Денежный 2" xfId="2193"/>
    <cellStyle name="Защитный" xfId="2194"/>
    <cellStyle name="Обычный" xfId="0" builtinId="0"/>
    <cellStyle name="Обычный 2" xfId="2195"/>
    <cellStyle name="Обычный 2 2" xfId="2196"/>
    <cellStyle name="Поле ввода" xfId="2197"/>
    <cellStyle name="Процентный 2" xfId="2198"/>
    <cellStyle name="Процентный 2 2" xfId="2199"/>
    <cellStyle name="Стиль 1" xfId="2200"/>
    <cellStyle name="Тысячи [0]_27.02 скоррект. " xfId="2201"/>
    <cellStyle name="Тысячи [а]" xfId="2202"/>
    <cellStyle name="Тысячи_27.02 скоррект. " xfId="2203"/>
    <cellStyle name="Финансовый 2" xfId="2204"/>
    <cellStyle name="Формулы" xfId="2205"/>
    <cellStyle name="Џђћ–…ќ’ќ›‰" xfId="2206"/>
    <cellStyle name="ܘ_x0008_" xfId="2207"/>
    <cellStyle name="ܘ_x0008_?䈌Ȏ㘛䤀ጛܛ_x0008_?䨐Ȏ㘛䤀ጛܛ_x0008_?䉜Ȏ㘛伀ᤛ" xfId="2208"/>
    <cellStyle name="ܘ_x0008_?䈌Ȏ㘛䤀ጛܛ_x0008_?䨐Ȏ㘛䤀ጛܛ_x0008_?䉜Ȏ㘛伀ᤛ 1" xfId="2209"/>
    <cellStyle name="ܛ_x0008_" xfId="2210"/>
    <cellStyle name="ܛ_x0008_?䉜Ȏ㘛伀ᤛܛ_x0008_?偬Ȏ?ഀ഍č_x0001_?䊴Ȏ?ကတĐ_x0001_Ҡ" xfId="2211"/>
    <cellStyle name="ܛ_x0008_?䉜Ȏ㘛伀ᤛܛ_x0008_?偬Ȏ?ഀ഍č_x0001_?䊴Ȏ?ကတĐ_x0001_Ҡ 1" xfId="2212"/>
    <cellStyle name="ܛ_x0008_?䉜Ȏ㘛伀ᤛܛ_x0008_?偬Ȏ?ഀ഍č_x0001_?䊴Ȏ?ကတĐ_x0001_Ҡ_БДР С44о БДДС ок03" xfId="2213"/>
    <cellStyle name="㐀കܒ_x0008_" xfId="2214"/>
    <cellStyle name="㐀കܒ_x0008_?䆴Ȏ㘛伀ᤛܛ_x0008_?䧀Ȏ〘䤀ᤘ" xfId="2215"/>
    <cellStyle name="㐀കܒ_x0008_?䆴Ȏ㘛伀ᤛܛ_x0008_?䧀Ȏ〘䤀ᤘ 1" xfId="2216"/>
    <cellStyle name="㐀കܒ_x0008_?䆴Ȏ㘛伀ᤛܛ_x0008_?䧀Ȏ〘䤀ᤘ_БДР С44о БДДС ок03" xfId="2217"/>
    <cellStyle name="㼿㼿㼿㼿㼿" xfId="2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olenovaLA\Local%20Settings\Temporary%20Internet%20Files\OLK3\WEYH\BUDGET19\BUD9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87;&#1086;%20&#1057;&#1073;&#1099;&#1090;%20&#1076;&#1077;&#1103;&#1090;&#1077;&#1083;&#1100;&#1085;&#1086;&#1089;&#1090;&#1080;/&#1042;&#1085;&#1091;&#1090;&#1088;&#1077;&#1085;&#1085;&#1080;&#1077;/&#1055;&#1051;&#1040;&#1053;&#1067;/&#1041;&#1055;%20&#1057;&#1044;%202012/&#1092;&#1086;&#1088;&#1084;&#1072;&#1090;%20&#1041;&#1055;%202012/&#1055;&#1088;&#1080;&#1083;.7%20&#1055;&#1083;&#1072;&#1085;%20&#1087;&#1086;&#1089;&#1090;.%20&#1085;&#1072;%20&#1084;&#1077;&#1089;&#1103;&#109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tmsk58e4\BiznessPlanSD-4kv\Documents%20and%20Settings\GromovaNS\Local%20Settings\Temporary%20Internet%20Files\OLK2B\1\&#1073;\1\&#1041;&#1080;&#1079;&#1085;&#1077;&#1089;_9&#1084;&#1077;&#1089;\&#1041;&#1086;&#1088;&#1080;&#1089;&#1086;&#1074;%20&#1057;.&#1040;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GrebenukOS\Local%20Settings\Temporary%20Internet%20Files\OLKCD\&#1058;&#1072;&#1088;&#1080;&#1092;&#1099;%20&#1087;&#1086;%20&#1042;&#1080;&#1042;\&#1050;&#1080;&#1088;&#1086;&#1074;&#1089;&#1082;&#1080;&#1077;\02%2008%202006\&#1058;&#1072;&#1088;&#1080;&#1092;&#1099;%20&#1085;&#1072;%202006%20&#1075;%20&#1042;&#1080;&#1042;%20&#1087;&#1088;&#1086;&#1077;&#1082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-PL/NBPL/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splan02\&#1086;&#1073;&#1084;&#1077;&#1085;1\&#1044;&#1086;&#1090;&#1072;&#1094;&#1080;&#1103;%20&#1090;.&#1101;.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epartments\Economy\&#1041;&#1070;&#1044;&#1046;&#1045;&#1058;&#1067;\&#1044;&#1086;&#1082;&#1091;&#1084;&#1077;&#1085;&#1090;&#1099;%20&#1076;&#1086;%2024.03.2006\&#1041;&#1044;&#1056;\2006%20&#1075;&#1086;&#1076;\&#1041;&#1102;&#1076;&#1078;&#1077;&#1090;&#1099;\&#1057;&#1074;&#1077;&#1088;&#1076;&#1083;&#1086;&#1074;&#1089;&#1082;\&#1057;&#1074;&#1077;&#1088;&#1076;&#1083;&#1086;&#1074;&#1089;&#1082;%20&#1085;&#1072;&#1076;&#1077;&#1102;&#1089;&#1100;%20&#1087;&#1086;&#1089;&#1083;&#1077;&#1076;\&#1041;&#1044;&#1056;%20&#1041;&#1044;&#1044;&#1057;%20&#1055;&#1041;%202006%208%20&#1085;&#1072;&#1076;&#1077;&#1102;&#1089;&#1100;%20&#1087;&#1086;&#1089;&#1083;&#1077;&#1076;&#1085;&#1103;&#1103;%20&#1074;&#1077;&#1088;&#1089;&#1080;&#1103;%20&#1057;&#1074;&#1077;&#1088;&#1076;&#1083;&#1086;&#1074;&#1089;&#108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V_Cherepanov\Local%20Settings\Temporary%20Internet%20Files\OLK5B7\&#1056;&#1072;&#1073;.&#1076;&#1086;&#1082;\&#1041;&#1102;&#1076;&#1078;&#1077;&#1090;%202004\&#1094;&#1080;&#1092;&#1088;&#1099;%202004.xls%20&#1089;%20&#1080;&#1079;&#1084;&#1077;&#1085;&#1077;&#1085;&#1085;&#1080;&#1103;&#1084;&#108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barry\FICHIERS%20%20DE%20%20TRAVAIL\TABBORD\Anntb2001\Rapport%20MO\Resultats\Rapport%20MO%20juin%200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gram%20Files\&#1052;&#1086;&#1080;%20&#1076;&#1086;&#1082;&#1091;&#1084;&#1077;&#1085;&#1090;&#1099;\postuplenie%20sredstv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ytova/&#1056;&#1072;&#1073;&#1086;&#1095;&#1080;&#1081;%20&#1089;&#1090;&#1086;&#1083;/&#1073;&#1072;&#1083;&#1072;&#1085;&#1089;%20&#1103;&#1085;&#1074;&#1072;&#1088;&#1100;%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rkin%20AV/Local%20Settings/Temp/Rar$DI00.578/&#1054;&#1090;&#1076;&#1077;&#1083;%20&#1041;&#1055;/Nika/&#1058;&#1072;&#1073;&#1083;&#1080;&#1094;&#1072;%20&#1087;&#1086;%20&#1085;&#1086;&#1088;&#1084;&#1072;&#1090;&#1080;&#1074;&#1072;&#1084;%20&#1074;&#1086;&#1076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makarov.VSESS\&#1052;&#1086;&#1080;%20&#1076;&#1086;&#1082;&#1091;&#1084;&#1077;&#1085;&#1090;&#1099;\&#1055;&#1056;&#1054;&#1063;&#1045;&#1045;\Shunkov\12-2002\&#1043;&#1088;&#1072;&#1092;&#1080;&#1082;_&#1087;&#1083;&#1072;&#1090;&#1077;&#1078;&#1077;&#1081;_12-20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olenovaLA\Local%20Settings\Temporary%20Internet%20Files\OLK3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0;&#1088;&#1093;&#1080;&#1087;&#1086;&#1074;\&#1086;&#1073;&#1084;&#1077;&#1085;\&#1052;&#1086;&#1080;%20&#1076;&#1086;&#1082;&#1091;&#1084;&#1077;&#1085;&#1090;&#1099;\&#1041;&#1080;&#1079;&#1085;&#1077;&#1089;%20&#1087;&#1083;&#1072;&#1085;\3&#1082;&#1074;.2000\&#1041;&#1055;%203%20&#1082;&#1074;.%202000%20&#1061;&#1072;&#1073;\&#1041;&#1055;%203%20&#1082;&#1074;.%202000%20&#1061;&#1072;&#1073;\q670700&#1082;&#1086;&#1088;.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rkin%20AV/Local%20Settings/Temp/Rar$DI00.578/&#1054;&#1090;&#1076;&#1077;&#1083;%20&#1041;&#1055;/Nika/&#1058;&#1072;&#1073;&#1083;&#1080;&#1094;&#1072;%20&#1087;&#1086;%20&#1085;&#1086;&#1088;&#1084;&#1072;&#1090;&#1080;&#1074;&#1072;&#1084;%20&#1090;&#1077;&#1087;&#1083;&#1086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olenovaLA\Local%20Settings\Temporary%20Internet%20Files\OLK3\Documents%20and%20Settings\DolinaGA\Local%20Settings\Temporary%20Internet%20Files\OLK52\Program%20Files\&#1052;&#1086;&#1080;%20&#1076;&#1086;&#1082;&#1091;&#1084;&#1077;&#1085;&#1090;&#1099;\postuplenie%20sredstv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olenovaLA\Local%20Settings\Temporary%20Internet%20Files\OLK3\CNP%20Corporate\Portfolio%20Management\Main%20files\Master%20PM%20Tracker%207-25-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fincontr\Consolidation\2001_6months\Models\3d_tier\Tier3_6m2001_23.10.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YH\BUDGET19\BUD9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tmsk58e4\BiznessPlanSD-4kv\Documents%20and%20Settings\GromovaNS\Local%20Settings\Temporary%20Internet%20Files\OLK2B\1\&#1073;\1\&#1041;&#1080;&#1079;&#1085;&#1077;&#1089;_9&#1084;&#1077;&#1089;\&#1041;&#1072;&#1083;&#1086;&#1074;&#1085;&#1077;&#1074;%20&#1042;.&#1055;.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8;&#1063;&#1045;&#1058;&#1067;/&#1054;&#1090;&#1095;&#1077;&#1090;&#1099;%20&#1087;&#1086;%20&#1080;&#1089;&#1087;&#1086;&#1083;&#1085;&#1077;&#1085;&#1080;&#1102;%20&#1041;&#1055;/2004&#1075;/&#1054;&#1090;&#1095;&#1105;&#1090;&#1099;%20&#1087;&#1086;%20&#1080;&#1089;&#1087;&#1086;&#1083;&#1085;&#1077;&#1085;&#1080;&#1102;%20&#1041;&#1055;_2004&#1075;/&#1048;&#1089;&#1093;&#1086;&#1076;&#1085;&#1080;&#1082;&#1080;/&#1058;&#1072;&#1073;&#1083;&#1080;&#1094;&#1099;_2004&#1075;/&#1056;&#1072;&#1079;&#1076;&#1077;&#1083;%20VIII%20&#1055;&#1088;&#1080;&#1083;&#1086;&#1078;&#1077;&#1085;&#1080;&#1103;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Ком потери"/>
      <sheetName val="2001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SMetstrait"/>
      <sheetName val="Контроль"/>
      <sheetName val="Отопление"/>
      <sheetName val="постоянные затраты"/>
      <sheetName val="_FES"/>
      <sheetName val="БДДС_нов"/>
      <sheetName val="График"/>
      <sheetName val="ПФВ-0.6"/>
      <sheetName val="ПТ-1.2факт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  <sheetName val="Позиция"/>
      <sheetName val="коэфф"/>
      <sheetName val="Январь"/>
      <sheetName val="июнь9"/>
      <sheetName val="списки"/>
      <sheetName val="Аккредитив"/>
      <sheetName val="Контроль"/>
      <sheetName val="2001"/>
    </sheetNames>
    <sheetDataSet>
      <sheetData sheetId="0">
        <row r="6">
          <cell r="B6" t="str">
            <v>FRIGUIA</v>
          </cell>
        </row>
      </sheetData>
      <sheetData sheetId="1" refreshError="1">
        <row r="6">
          <cell r="B6" t="str">
            <v>FRIGUIA</v>
          </cell>
          <cell r="N6" t="str">
            <v>BUDGET  SORTIES  MG   1995</v>
          </cell>
        </row>
        <row r="7">
          <cell r="B7" t="str">
            <v>CG</v>
          </cell>
          <cell r="O7" t="str">
            <v>T    O    T    A    L</v>
          </cell>
          <cell r="R7" t="str">
            <v>en  US  Dollars</v>
          </cell>
          <cell r="W7" t="str">
            <v>1 / 2</v>
          </cell>
        </row>
        <row r="8">
          <cell r="R8" t="str">
            <v>E  S  T</v>
          </cell>
          <cell r="S8" t="str">
            <v>I  M  E</v>
          </cell>
          <cell r="U8">
            <v>625700</v>
          </cell>
        </row>
        <row r="10">
          <cell r="B10" t="str">
            <v xml:space="preserve"> </v>
          </cell>
          <cell r="C10" t="str">
            <v>BUDGET</v>
          </cell>
          <cell r="E10" t="str">
            <v>Realisation</v>
          </cell>
          <cell r="H10">
            <v>1995</v>
          </cell>
          <cell r="W10" t="str">
            <v>Budget</v>
          </cell>
        </row>
        <row r="11">
          <cell r="B11" t="str">
            <v>BUDGETS</v>
          </cell>
          <cell r="C11" t="str">
            <v>MENSUEL</v>
          </cell>
          <cell r="E11">
            <v>1992</v>
          </cell>
          <cell r="F11">
            <v>1993</v>
          </cell>
          <cell r="G11">
            <v>1994</v>
          </cell>
          <cell r="H11" t="str">
            <v>Budget</v>
          </cell>
          <cell r="U11" t="str">
            <v>Probable</v>
          </cell>
          <cell r="V11" t="str">
            <v>P12</v>
          </cell>
          <cell r="W11">
            <v>1996</v>
          </cell>
        </row>
        <row r="12">
          <cell r="C12" t="str">
            <v xml:space="preserve"> </v>
          </cell>
          <cell r="H12">
            <v>12</v>
          </cell>
          <cell r="I12" t="str">
            <v xml:space="preserve"> </v>
          </cell>
          <cell r="J12" t="str">
            <v xml:space="preserve"> </v>
          </cell>
          <cell r="K12" t="str">
            <v xml:space="preserve"> </v>
          </cell>
          <cell r="M12" t="str">
            <v xml:space="preserve"> </v>
          </cell>
          <cell r="N12" t="str">
            <v xml:space="preserve"> </v>
          </cell>
          <cell r="O12" t="str">
            <v xml:space="preserve"> </v>
          </cell>
          <cell r="P12" t="str">
            <v xml:space="preserve"> </v>
          </cell>
        </row>
        <row r="14">
          <cell r="B14">
            <v>110</v>
          </cell>
          <cell r="C14">
            <v>38188.333333333336</v>
          </cell>
          <cell r="E14">
            <v>952293</v>
          </cell>
          <cell r="F14">
            <v>940822</v>
          </cell>
          <cell r="G14">
            <v>792218</v>
          </cell>
          <cell r="H14">
            <v>480187</v>
          </cell>
          <cell r="I14">
            <v>52194</v>
          </cell>
          <cell r="J14">
            <v>85870</v>
          </cell>
          <cell r="K14">
            <v>122690</v>
          </cell>
          <cell r="L14">
            <v>79445</v>
          </cell>
          <cell r="M14">
            <v>70422</v>
          </cell>
          <cell r="N14">
            <v>98865</v>
          </cell>
          <cell r="O14">
            <v>67421</v>
          </cell>
          <cell r="P14">
            <v>76414</v>
          </cell>
          <cell r="Q14">
            <v>81074.226423145825</v>
          </cell>
          <cell r="R14">
            <v>81074.226423145825</v>
          </cell>
          <cell r="S14">
            <v>81074.226423145825</v>
          </cell>
          <cell r="T14">
            <v>81074.226423145825</v>
          </cell>
          <cell r="U14">
            <v>1006379.9056925834</v>
          </cell>
          <cell r="V14">
            <v>829000</v>
          </cell>
          <cell r="W14">
            <v>532579</v>
          </cell>
        </row>
        <row r="15">
          <cell r="B15">
            <v>120</v>
          </cell>
          <cell r="C15">
            <v>28282.25</v>
          </cell>
          <cell r="E15">
            <v>362310</v>
          </cell>
          <cell r="F15">
            <v>330311</v>
          </cell>
          <cell r="G15">
            <v>467584</v>
          </cell>
          <cell r="H15">
            <v>339387</v>
          </cell>
          <cell r="I15">
            <v>32928</v>
          </cell>
          <cell r="J15">
            <v>36357</v>
          </cell>
          <cell r="K15">
            <v>26242</v>
          </cell>
          <cell r="L15">
            <v>17246</v>
          </cell>
          <cell r="M15">
            <v>36740</v>
          </cell>
          <cell r="N15">
            <v>39761</v>
          </cell>
          <cell r="O15">
            <v>81892</v>
          </cell>
          <cell r="P15">
            <v>28073</v>
          </cell>
          <cell r="Q15">
            <v>37134.227187914861</v>
          </cell>
          <cell r="R15">
            <v>37134.227187914861</v>
          </cell>
          <cell r="S15">
            <v>37134.227187914861</v>
          </cell>
          <cell r="T15">
            <v>37134.227187914861</v>
          </cell>
          <cell r="U15">
            <v>447775.90875165956</v>
          </cell>
          <cell r="V15">
            <v>400000</v>
          </cell>
          <cell r="W15">
            <v>302000</v>
          </cell>
        </row>
        <row r="16">
          <cell r="B16">
            <v>200</v>
          </cell>
          <cell r="C16">
            <v>302322</v>
          </cell>
          <cell r="E16">
            <v>4387175</v>
          </cell>
          <cell r="F16">
            <v>4753384</v>
          </cell>
          <cell r="G16">
            <v>4458238</v>
          </cell>
          <cell r="H16">
            <v>3627864</v>
          </cell>
          <cell r="I16">
            <v>470903</v>
          </cell>
          <cell r="J16">
            <v>342640</v>
          </cell>
          <cell r="K16">
            <v>401477</v>
          </cell>
          <cell r="L16">
            <v>268217</v>
          </cell>
          <cell r="M16">
            <v>246022</v>
          </cell>
          <cell r="N16">
            <v>464497</v>
          </cell>
          <cell r="O16">
            <v>301806</v>
          </cell>
          <cell r="P16">
            <v>466484</v>
          </cell>
          <cell r="Q16">
            <v>367576.71662134444</v>
          </cell>
          <cell r="R16">
            <v>367576.71662134444</v>
          </cell>
          <cell r="S16">
            <v>367576.71662134444</v>
          </cell>
          <cell r="T16">
            <v>367576.71662134444</v>
          </cell>
          <cell r="U16">
            <v>4432352.8664853778</v>
          </cell>
          <cell r="V16">
            <v>4428000</v>
          </cell>
          <cell r="W16">
            <v>3960000</v>
          </cell>
        </row>
        <row r="17">
          <cell r="B17">
            <v>300</v>
          </cell>
          <cell r="C17">
            <v>59583.333333333336</v>
          </cell>
          <cell r="E17">
            <v>899968</v>
          </cell>
          <cell r="F17">
            <v>1226006</v>
          </cell>
          <cell r="G17">
            <v>1099314</v>
          </cell>
          <cell r="H17">
            <v>715000</v>
          </cell>
          <cell r="I17">
            <v>219952</v>
          </cell>
          <cell r="J17">
            <v>101739</v>
          </cell>
          <cell r="K17">
            <v>16459</v>
          </cell>
          <cell r="L17">
            <v>222264</v>
          </cell>
          <cell r="M17">
            <v>48259</v>
          </cell>
          <cell r="N17">
            <v>71992</v>
          </cell>
          <cell r="O17">
            <v>-18995</v>
          </cell>
          <cell r="P17">
            <v>146332</v>
          </cell>
          <cell r="Q17">
            <v>100269.44962484704</v>
          </cell>
          <cell r="R17">
            <v>100269.44962484704</v>
          </cell>
          <cell r="S17">
            <v>100269.44962484704</v>
          </cell>
          <cell r="T17">
            <v>100269.44962484704</v>
          </cell>
          <cell r="U17">
            <v>1209079.7984993882</v>
          </cell>
          <cell r="V17">
            <v>1200000</v>
          </cell>
          <cell r="W17">
            <v>900000</v>
          </cell>
        </row>
        <row r="18">
          <cell r="B18">
            <v>400</v>
          </cell>
          <cell r="C18">
            <v>111.25</v>
          </cell>
          <cell r="E18">
            <v>258</v>
          </cell>
          <cell r="F18">
            <v>1549</v>
          </cell>
          <cell r="G18">
            <v>1425</v>
          </cell>
          <cell r="H18">
            <v>1335</v>
          </cell>
          <cell r="I18">
            <v>0</v>
          </cell>
          <cell r="J18">
            <v>0</v>
          </cell>
          <cell r="K18">
            <v>353</v>
          </cell>
          <cell r="L18">
            <v>0</v>
          </cell>
          <cell r="M18">
            <v>27</v>
          </cell>
          <cell r="N18">
            <v>242</v>
          </cell>
          <cell r="O18">
            <v>240</v>
          </cell>
          <cell r="P18">
            <v>115</v>
          </cell>
          <cell r="Q18">
            <v>121.24134876333909</v>
          </cell>
          <cell r="R18">
            <v>121.24134876333909</v>
          </cell>
          <cell r="S18">
            <v>121.24134876333909</v>
          </cell>
          <cell r="T18">
            <v>121.24134876333909</v>
          </cell>
          <cell r="U18">
            <v>1461.9653950533566</v>
          </cell>
          <cell r="V18">
            <v>1335</v>
          </cell>
          <cell r="W18">
            <v>1350</v>
          </cell>
        </row>
        <row r="19">
          <cell r="B19">
            <v>431</v>
          </cell>
          <cell r="C19">
            <v>9930.5833333333339</v>
          </cell>
          <cell r="E19">
            <v>127176</v>
          </cell>
          <cell r="F19">
            <v>210237</v>
          </cell>
          <cell r="G19">
            <v>125623</v>
          </cell>
          <cell r="H19">
            <v>119167</v>
          </cell>
          <cell r="I19">
            <v>2269</v>
          </cell>
          <cell r="J19">
            <v>17475</v>
          </cell>
          <cell r="K19">
            <v>24582</v>
          </cell>
          <cell r="L19">
            <v>27840</v>
          </cell>
          <cell r="M19">
            <v>15885</v>
          </cell>
          <cell r="N19">
            <v>1227</v>
          </cell>
          <cell r="O19">
            <v>22690</v>
          </cell>
          <cell r="P19">
            <v>8191</v>
          </cell>
          <cell r="Q19">
            <v>14911.196751334763</v>
          </cell>
          <cell r="R19">
            <v>14911.196751334763</v>
          </cell>
          <cell r="S19">
            <v>14911.196751334763</v>
          </cell>
          <cell r="T19">
            <v>14911.196751334763</v>
          </cell>
          <cell r="U19">
            <v>179803.78700533905</v>
          </cell>
          <cell r="V19">
            <v>130000</v>
          </cell>
          <cell r="W19">
            <v>120000</v>
          </cell>
        </row>
        <row r="20">
          <cell r="B20">
            <v>510</v>
          </cell>
          <cell r="C20">
            <v>4901.75</v>
          </cell>
          <cell r="E20">
            <v>28249</v>
          </cell>
          <cell r="F20">
            <v>98740</v>
          </cell>
          <cell r="G20">
            <v>36385</v>
          </cell>
          <cell r="H20">
            <v>58821</v>
          </cell>
          <cell r="I20">
            <v>1520</v>
          </cell>
          <cell r="J20">
            <v>0</v>
          </cell>
          <cell r="K20">
            <v>581</v>
          </cell>
          <cell r="L20">
            <v>4001</v>
          </cell>
          <cell r="M20">
            <v>84</v>
          </cell>
          <cell r="N20">
            <v>879</v>
          </cell>
          <cell r="O20">
            <v>7235</v>
          </cell>
          <cell r="P20">
            <v>3344</v>
          </cell>
          <cell r="Q20">
            <v>2189.5418194271806</v>
          </cell>
          <cell r="R20">
            <v>2189.5418194271806</v>
          </cell>
          <cell r="S20">
            <v>2189.5418194271806</v>
          </cell>
          <cell r="T20">
            <v>2189.5418194271806</v>
          </cell>
          <cell r="U20">
            <v>26402.167277708722</v>
          </cell>
          <cell r="V20">
            <v>35000</v>
          </cell>
          <cell r="W20">
            <v>57510</v>
          </cell>
        </row>
        <row r="21">
          <cell r="B21">
            <v>520</v>
          </cell>
          <cell r="C21">
            <v>1350.5833333333333</v>
          </cell>
          <cell r="E21">
            <v>16479</v>
          </cell>
          <cell r="F21">
            <v>18628</v>
          </cell>
          <cell r="G21">
            <v>-5426</v>
          </cell>
          <cell r="H21">
            <v>16207</v>
          </cell>
          <cell r="I21">
            <v>82</v>
          </cell>
          <cell r="J21">
            <v>98</v>
          </cell>
          <cell r="K21">
            <v>1237</v>
          </cell>
          <cell r="L21">
            <v>367</v>
          </cell>
          <cell r="M21">
            <v>0</v>
          </cell>
          <cell r="N21">
            <v>1299</v>
          </cell>
          <cell r="O21">
            <v>682</v>
          </cell>
          <cell r="P21">
            <v>0</v>
          </cell>
          <cell r="Q21">
            <v>467.21973192832297</v>
          </cell>
          <cell r="R21">
            <v>467.21973192832297</v>
          </cell>
          <cell r="S21">
            <v>467.21973192832297</v>
          </cell>
          <cell r="T21">
            <v>467.21973192832297</v>
          </cell>
          <cell r="U21">
            <v>5633.8789277132928</v>
          </cell>
          <cell r="V21">
            <v>21100</v>
          </cell>
          <cell r="W21">
            <v>21100</v>
          </cell>
        </row>
        <row r="22">
          <cell r="B22">
            <v>530</v>
          </cell>
          <cell r="C22">
            <v>24953.5</v>
          </cell>
          <cell r="E22">
            <v>711262</v>
          </cell>
          <cell r="F22">
            <v>488014</v>
          </cell>
          <cell r="G22">
            <v>379997</v>
          </cell>
          <cell r="H22">
            <v>299442</v>
          </cell>
          <cell r="I22">
            <v>8035</v>
          </cell>
          <cell r="J22">
            <v>124148</v>
          </cell>
          <cell r="K22">
            <v>21603</v>
          </cell>
          <cell r="L22">
            <v>-3419</v>
          </cell>
          <cell r="M22">
            <v>21227</v>
          </cell>
          <cell r="N22">
            <v>30326</v>
          </cell>
          <cell r="O22">
            <v>55766</v>
          </cell>
          <cell r="P22">
            <v>21587</v>
          </cell>
          <cell r="Q22">
            <v>34656.535509911977</v>
          </cell>
          <cell r="R22">
            <v>34656.535509911977</v>
          </cell>
          <cell r="S22">
            <v>34656.535509911977</v>
          </cell>
          <cell r="T22">
            <v>34656.535509911977</v>
          </cell>
          <cell r="U22">
            <v>417899.14203964779</v>
          </cell>
          <cell r="V22">
            <v>330000</v>
          </cell>
          <cell r="W22">
            <v>371450</v>
          </cell>
        </row>
        <row r="23">
          <cell r="B23">
            <v>540</v>
          </cell>
          <cell r="C23">
            <v>9533.3333333333339</v>
          </cell>
          <cell r="E23">
            <v>228231</v>
          </cell>
          <cell r="F23">
            <v>119833</v>
          </cell>
          <cell r="G23">
            <v>135665</v>
          </cell>
          <cell r="H23">
            <v>114400</v>
          </cell>
          <cell r="I23">
            <v>1376</v>
          </cell>
          <cell r="J23">
            <v>4218</v>
          </cell>
          <cell r="K23">
            <v>16873</v>
          </cell>
          <cell r="L23">
            <v>5029</v>
          </cell>
          <cell r="M23">
            <v>6894</v>
          </cell>
          <cell r="N23">
            <v>14463</v>
          </cell>
          <cell r="O23">
            <v>2409</v>
          </cell>
          <cell r="P23">
            <v>40637</v>
          </cell>
          <cell r="Q23">
            <v>11404.256612079938</v>
          </cell>
          <cell r="R23">
            <v>11404.256612079938</v>
          </cell>
          <cell r="S23">
            <v>11404.256612079938</v>
          </cell>
          <cell r="T23">
            <v>11404.256612079938</v>
          </cell>
          <cell r="U23">
            <v>137516.02644831978</v>
          </cell>
          <cell r="V23">
            <v>110500</v>
          </cell>
          <cell r="W23">
            <v>169500</v>
          </cell>
        </row>
        <row r="24">
          <cell r="B24">
            <v>550</v>
          </cell>
          <cell r="C24">
            <v>15515.5</v>
          </cell>
          <cell r="E24">
            <v>374721</v>
          </cell>
          <cell r="F24">
            <v>196341</v>
          </cell>
          <cell r="G24">
            <v>125046</v>
          </cell>
          <cell r="H24">
            <v>186186</v>
          </cell>
          <cell r="I24">
            <v>610</v>
          </cell>
          <cell r="J24">
            <v>27540</v>
          </cell>
          <cell r="K24">
            <v>3679</v>
          </cell>
          <cell r="L24">
            <v>2023</v>
          </cell>
          <cell r="M24">
            <v>119886</v>
          </cell>
          <cell r="N24">
            <v>-85011</v>
          </cell>
          <cell r="O24">
            <v>7615</v>
          </cell>
          <cell r="P24">
            <v>4527</v>
          </cell>
          <cell r="Q24">
            <v>10035.482736072128</v>
          </cell>
          <cell r="R24">
            <v>10035.482736072128</v>
          </cell>
          <cell r="S24">
            <v>10035.482736072128</v>
          </cell>
          <cell r="T24">
            <v>10035.482736072128</v>
          </cell>
          <cell r="U24">
            <v>121010.9309442885</v>
          </cell>
          <cell r="V24">
            <v>146005</v>
          </cell>
          <cell r="W24">
            <v>190500</v>
          </cell>
        </row>
        <row r="25">
          <cell r="B25">
            <v>560</v>
          </cell>
          <cell r="C25">
            <v>2383.3333333333335</v>
          </cell>
          <cell r="E25">
            <v>56768</v>
          </cell>
          <cell r="F25">
            <v>8164</v>
          </cell>
          <cell r="G25">
            <v>31972</v>
          </cell>
          <cell r="H25">
            <v>28600</v>
          </cell>
          <cell r="I25">
            <v>0</v>
          </cell>
          <cell r="J25">
            <v>1022</v>
          </cell>
          <cell r="K25">
            <v>53188</v>
          </cell>
          <cell r="L25">
            <v>1561</v>
          </cell>
          <cell r="M25">
            <v>93</v>
          </cell>
          <cell r="N25">
            <v>1362</v>
          </cell>
          <cell r="O25">
            <v>6883</v>
          </cell>
          <cell r="P25">
            <v>382</v>
          </cell>
          <cell r="Q25">
            <v>8003.0458782973437</v>
          </cell>
          <cell r="R25">
            <v>8003.0458782973437</v>
          </cell>
          <cell r="S25">
            <v>8003.0458782973437</v>
          </cell>
          <cell r="T25">
            <v>8003.0458782973437</v>
          </cell>
          <cell r="U25">
            <v>96503.183513189375</v>
          </cell>
          <cell r="V25">
            <v>80500</v>
          </cell>
          <cell r="W25">
            <v>112500</v>
          </cell>
        </row>
        <row r="26">
          <cell r="B26">
            <v>573</v>
          </cell>
          <cell r="C26">
            <v>2780.5833333333335</v>
          </cell>
          <cell r="E26">
            <v>44599</v>
          </cell>
          <cell r="F26">
            <v>42958</v>
          </cell>
          <cell r="G26">
            <v>35907</v>
          </cell>
          <cell r="H26">
            <v>33367</v>
          </cell>
          <cell r="I26">
            <v>1344</v>
          </cell>
          <cell r="J26">
            <v>21591</v>
          </cell>
          <cell r="K26">
            <v>-12817</v>
          </cell>
          <cell r="L26">
            <v>4267</v>
          </cell>
          <cell r="M26">
            <v>2900</v>
          </cell>
          <cell r="N26">
            <v>2348</v>
          </cell>
          <cell r="O26">
            <v>1731</v>
          </cell>
          <cell r="P26">
            <v>2304</v>
          </cell>
          <cell r="Q26">
            <v>2937.0933905124984</v>
          </cell>
          <cell r="R26">
            <v>2937.0933905124984</v>
          </cell>
          <cell r="S26">
            <v>2937.0933905124984</v>
          </cell>
          <cell r="T26">
            <v>2937.0933905124984</v>
          </cell>
          <cell r="U26">
            <v>35416.373562049994</v>
          </cell>
          <cell r="V26">
            <v>36395</v>
          </cell>
          <cell r="W26">
            <v>54494</v>
          </cell>
        </row>
        <row r="27">
          <cell r="B27">
            <v>574</v>
          </cell>
          <cell r="C27">
            <v>262.16666666666669</v>
          </cell>
          <cell r="E27">
            <v>3118</v>
          </cell>
          <cell r="F27">
            <v>3376</v>
          </cell>
          <cell r="G27">
            <v>3920</v>
          </cell>
          <cell r="H27">
            <v>3146</v>
          </cell>
          <cell r="I27">
            <v>419</v>
          </cell>
          <cell r="J27">
            <v>161</v>
          </cell>
          <cell r="K27">
            <v>281</v>
          </cell>
          <cell r="L27">
            <v>577</v>
          </cell>
          <cell r="M27">
            <v>121</v>
          </cell>
          <cell r="N27">
            <v>150</v>
          </cell>
          <cell r="O27">
            <v>360</v>
          </cell>
          <cell r="P27">
            <v>164</v>
          </cell>
          <cell r="Q27">
            <v>277.10535495244244</v>
          </cell>
          <cell r="R27">
            <v>277.10535495244244</v>
          </cell>
          <cell r="S27">
            <v>277.10535495244244</v>
          </cell>
          <cell r="T27">
            <v>277.10535495244244</v>
          </cell>
          <cell r="U27">
            <v>3341.4214198097688</v>
          </cell>
          <cell r="V27">
            <v>3200</v>
          </cell>
          <cell r="W27">
            <v>4000</v>
          </cell>
        </row>
        <row r="28">
          <cell r="B28">
            <v>581</v>
          </cell>
          <cell r="C28">
            <v>49652.75</v>
          </cell>
          <cell r="E28">
            <v>569157</v>
          </cell>
          <cell r="F28">
            <v>717242</v>
          </cell>
          <cell r="G28">
            <v>657717</v>
          </cell>
          <cell r="H28">
            <v>595833</v>
          </cell>
          <cell r="I28">
            <v>28585</v>
          </cell>
          <cell r="J28">
            <v>47988</v>
          </cell>
          <cell r="K28">
            <v>80279</v>
          </cell>
          <cell r="L28">
            <v>78695</v>
          </cell>
          <cell r="M28">
            <v>31620</v>
          </cell>
          <cell r="N28">
            <v>59535</v>
          </cell>
          <cell r="O28">
            <v>45967</v>
          </cell>
          <cell r="P28">
            <v>74092</v>
          </cell>
          <cell r="Q28">
            <v>55441.050373447448</v>
          </cell>
          <cell r="R28">
            <v>55441.050373447448</v>
          </cell>
          <cell r="S28">
            <v>55441.050373447448</v>
          </cell>
          <cell r="T28">
            <v>55441.050373447448</v>
          </cell>
          <cell r="U28">
            <v>668525.20149378991</v>
          </cell>
          <cell r="V28">
            <v>650000</v>
          </cell>
          <cell r="W28">
            <v>700000</v>
          </cell>
        </row>
        <row r="29">
          <cell r="B29">
            <v>582</v>
          </cell>
          <cell r="C29">
            <v>1986.0833333333333</v>
          </cell>
          <cell r="E29">
            <v>26031</v>
          </cell>
          <cell r="F29">
            <v>21990</v>
          </cell>
          <cell r="G29">
            <v>28565</v>
          </cell>
          <cell r="H29">
            <v>23833</v>
          </cell>
          <cell r="I29">
            <v>2048</v>
          </cell>
          <cell r="J29">
            <v>726</v>
          </cell>
          <cell r="K29">
            <v>55</v>
          </cell>
          <cell r="L29">
            <v>1155</v>
          </cell>
          <cell r="M29">
            <v>22401</v>
          </cell>
          <cell r="N29">
            <v>-19184</v>
          </cell>
          <cell r="O29">
            <v>3438</v>
          </cell>
          <cell r="P29">
            <v>883</v>
          </cell>
          <cell r="Q29">
            <v>1429.8288848016309</v>
          </cell>
          <cell r="R29">
            <v>1429.8288848016309</v>
          </cell>
          <cell r="S29">
            <v>1429.8288848016309</v>
          </cell>
          <cell r="T29">
            <v>1429.8288848016309</v>
          </cell>
          <cell r="U29">
            <v>17241.315539206524</v>
          </cell>
          <cell r="V29">
            <v>20000</v>
          </cell>
          <cell r="W29">
            <v>20000</v>
          </cell>
        </row>
        <row r="30">
          <cell r="B30">
            <v>584</v>
          </cell>
          <cell r="C30">
            <v>17072.25</v>
          </cell>
          <cell r="E30">
            <v>135838</v>
          </cell>
          <cell r="F30">
            <v>141055</v>
          </cell>
          <cell r="G30">
            <v>106967</v>
          </cell>
          <cell r="H30">
            <v>104867</v>
          </cell>
          <cell r="I30">
            <v>13925</v>
          </cell>
          <cell r="J30">
            <v>5336</v>
          </cell>
          <cell r="K30">
            <v>28954</v>
          </cell>
          <cell r="L30">
            <v>7463</v>
          </cell>
          <cell r="M30">
            <v>11436</v>
          </cell>
          <cell r="N30">
            <v>6173</v>
          </cell>
          <cell r="O30">
            <v>13313</v>
          </cell>
          <cell r="P30">
            <v>7189</v>
          </cell>
          <cell r="Q30">
            <v>11638.797194641564</v>
          </cell>
          <cell r="R30">
            <v>11638.797194641564</v>
          </cell>
          <cell r="S30">
            <v>11638.797194641564</v>
          </cell>
          <cell r="T30">
            <v>11638.797194641564</v>
          </cell>
          <cell r="U30">
            <v>140344.18877856625</v>
          </cell>
          <cell r="V30">
            <v>143889</v>
          </cell>
          <cell r="W30">
            <v>110000</v>
          </cell>
        </row>
        <row r="31">
          <cell r="B31">
            <v>591</v>
          </cell>
          <cell r="C31">
            <v>377.33333333333331</v>
          </cell>
          <cell r="E31">
            <v>463237</v>
          </cell>
          <cell r="F31">
            <v>406071</v>
          </cell>
          <cell r="G31">
            <v>359031</v>
          </cell>
          <cell r="H31">
            <v>4528</v>
          </cell>
          <cell r="I31">
            <v>9876</v>
          </cell>
          <cell r="J31">
            <v>6119</v>
          </cell>
          <cell r="K31">
            <v>8608</v>
          </cell>
          <cell r="L31">
            <v>14134</v>
          </cell>
          <cell r="M31">
            <v>1806</v>
          </cell>
          <cell r="N31">
            <v>6585</v>
          </cell>
          <cell r="O31">
            <v>6863</v>
          </cell>
          <cell r="P31">
            <v>5749</v>
          </cell>
          <cell r="Q31">
            <v>7413.4679376887179</v>
          </cell>
          <cell r="R31">
            <v>7413.4679376887179</v>
          </cell>
          <cell r="S31">
            <v>7413.4679376887179</v>
          </cell>
          <cell r="T31">
            <v>7413.4679376887179</v>
          </cell>
          <cell r="U31">
            <v>89393.871750754886</v>
          </cell>
          <cell r="V31">
            <v>89610</v>
          </cell>
          <cell r="W31">
            <v>32000</v>
          </cell>
        </row>
        <row r="32">
          <cell r="B32">
            <v>592</v>
          </cell>
          <cell r="C32">
            <v>27011.083333333332</v>
          </cell>
          <cell r="E32">
            <v>5408</v>
          </cell>
          <cell r="F32">
            <v>8419</v>
          </cell>
          <cell r="G32">
            <v>3313</v>
          </cell>
          <cell r="H32">
            <v>324133</v>
          </cell>
          <cell r="I32">
            <v>17294</v>
          </cell>
          <cell r="J32">
            <v>3282</v>
          </cell>
          <cell r="K32">
            <v>38109</v>
          </cell>
          <cell r="L32">
            <v>84418</v>
          </cell>
          <cell r="M32">
            <v>34267</v>
          </cell>
          <cell r="N32">
            <v>63413</v>
          </cell>
          <cell r="O32">
            <v>35558</v>
          </cell>
          <cell r="P32">
            <v>64409</v>
          </cell>
          <cell r="Q32">
            <v>42285.557411574002</v>
          </cell>
          <cell r="R32">
            <v>42285.557411574002</v>
          </cell>
          <cell r="S32">
            <v>42285.557411574002</v>
          </cell>
          <cell r="T32">
            <v>42285.557411574002</v>
          </cell>
          <cell r="U32">
            <v>509892.22964629601</v>
          </cell>
          <cell r="V32">
            <v>511480</v>
          </cell>
          <cell r="W32">
            <v>453300</v>
          </cell>
        </row>
        <row r="33">
          <cell r="B33">
            <v>593</v>
          </cell>
          <cell r="C33">
            <v>127.08333333333333</v>
          </cell>
          <cell r="E33">
            <v>1017</v>
          </cell>
          <cell r="F33">
            <v>1560</v>
          </cell>
          <cell r="G33">
            <v>1013</v>
          </cell>
          <cell r="H33">
            <v>1525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500</v>
          </cell>
        </row>
        <row r="34">
          <cell r="B34">
            <v>594</v>
          </cell>
          <cell r="C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101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12.533650179219293</v>
          </cell>
          <cell r="R34">
            <v>12.533650179219293</v>
          </cell>
          <cell r="S34">
            <v>12.533650179219293</v>
          </cell>
          <cell r="T34">
            <v>12.533650179219293</v>
          </cell>
          <cell r="U34">
            <v>151.13460071687717</v>
          </cell>
          <cell r="V34">
            <v>151</v>
          </cell>
          <cell r="W34">
            <v>0</v>
          </cell>
        </row>
        <row r="35">
          <cell r="B35">
            <v>631</v>
          </cell>
          <cell r="C35">
            <v>746.75</v>
          </cell>
          <cell r="E35">
            <v>20556</v>
          </cell>
          <cell r="F35">
            <v>15972</v>
          </cell>
          <cell r="G35">
            <v>8266</v>
          </cell>
          <cell r="H35">
            <v>8961</v>
          </cell>
          <cell r="I35">
            <v>590</v>
          </cell>
          <cell r="J35">
            <v>92</v>
          </cell>
          <cell r="K35">
            <v>1263</v>
          </cell>
          <cell r="L35">
            <v>174</v>
          </cell>
          <cell r="M35">
            <v>599</v>
          </cell>
          <cell r="N35">
            <v>386</v>
          </cell>
          <cell r="O35">
            <v>108</v>
          </cell>
          <cell r="P35">
            <v>166</v>
          </cell>
          <cell r="Q35">
            <v>419.19475549903746</v>
          </cell>
          <cell r="R35">
            <v>419.19475549903746</v>
          </cell>
          <cell r="S35">
            <v>419.19475549903746</v>
          </cell>
          <cell r="T35">
            <v>419.19475549903746</v>
          </cell>
          <cell r="U35">
            <v>5054.7790219961498</v>
          </cell>
          <cell r="V35">
            <v>8095</v>
          </cell>
          <cell r="W35">
            <v>9000</v>
          </cell>
        </row>
        <row r="36">
          <cell r="B36">
            <v>634</v>
          </cell>
          <cell r="C36">
            <v>4369.416666666667</v>
          </cell>
          <cell r="E36">
            <v>68537</v>
          </cell>
          <cell r="F36">
            <v>47438</v>
          </cell>
          <cell r="G36">
            <v>69220</v>
          </cell>
          <cell r="H36">
            <v>52433</v>
          </cell>
          <cell r="I36">
            <v>10071</v>
          </cell>
          <cell r="J36">
            <v>1641</v>
          </cell>
          <cell r="K36">
            <v>-1834</v>
          </cell>
          <cell r="L36">
            <v>6125</v>
          </cell>
          <cell r="M36">
            <v>1855</v>
          </cell>
          <cell r="N36">
            <v>5511</v>
          </cell>
          <cell r="O36">
            <v>4242</v>
          </cell>
          <cell r="P36">
            <v>3708</v>
          </cell>
          <cell r="Q36">
            <v>3886.5484154749429</v>
          </cell>
          <cell r="R36">
            <v>3886.5484154749429</v>
          </cell>
          <cell r="S36">
            <v>3886.5484154749429</v>
          </cell>
          <cell r="T36">
            <v>3886.5484154749429</v>
          </cell>
          <cell r="U36">
            <v>46865.193661899772</v>
          </cell>
          <cell r="V36">
            <v>52433</v>
          </cell>
          <cell r="W36">
            <v>66000</v>
          </cell>
        </row>
        <row r="37">
          <cell r="B37">
            <v>676</v>
          </cell>
          <cell r="C37">
            <v>2542.25</v>
          </cell>
          <cell r="E37">
            <v>29864</v>
          </cell>
          <cell r="F37">
            <v>26453</v>
          </cell>
          <cell r="G37">
            <v>34339</v>
          </cell>
          <cell r="H37">
            <v>30507</v>
          </cell>
          <cell r="I37">
            <v>3239</v>
          </cell>
          <cell r="J37">
            <v>3915</v>
          </cell>
          <cell r="K37">
            <v>2295</v>
          </cell>
          <cell r="L37">
            <v>1540</v>
          </cell>
          <cell r="M37">
            <v>1954</v>
          </cell>
          <cell r="N37">
            <v>1487</v>
          </cell>
          <cell r="O37">
            <v>3405</v>
          </cell>
          <cell r="P37">
            <v>2130</v>
          </cell>
          <cell r="Q37">
            <v>2477.5675824565669</v>
          </cell>
          <cell r="R37">
            <v>2477.5675824565669</v>
          </cell>
          <cell r="S37">
            <v>2477.5675824565669</v>
          </cell>
          <cell r="T37">
            <v>2477.5675824565669</v>
          </cell>
          <cell r="U37">
            <v>29875.270329826264</v>
          </cell>
          <cell r="V37">
            <v>29958</v>
          </cell>
          <cell r="W37">
            <v>30500</v>
          </cell>
        </row>
        <row r="38">
          <cell r="B38">
            <v>687</v>
          </cell>
          <cell r="C38">
            <v>568</v>
          </cell>
          <cell r="E38">
            <v>8943</v>
          </cell>
          <cell r="F38">
            <v>6649</v>
          </cell>
          <cell r="G38">
            <v>6807</v>
          </cell>
          <cell r="H38">
            <v>6816</v>
          </cell>
          <cell r="I38">
            <v>1059</v>
          </cell>
          <cell r="J38">
            <v>656</v>
          </cell>
          <cell r="K38">
            <v>654</v>
          </cell>
          <cell r="L38">
            <v>564</v>
          </cell>
          <cell r="M38">
            <v>457</v>
          </cell>
          <cell r="N38">
            <v>371</v>
          </cell>
          <cell r="O38">
            <v>1407</v>
          </cell>
          <cell r="P38">
            <v>395</v>
          </cell>
          <cell r="Q38">
            <v>690.34352422769234</v>
          </cell>
          <cell r="R38">
            <v>690.34352422769234</v>
          </cell>
          <cell r="S38">
            <v>690.34352422769234</v>
          </cell>
          <cell r="T38">
            <v>690.34352422769234</v>
          </cell>
          <cell r="U38">
            <v>8324.3740969107675</v>
          </cell>
          <cell r="V38">
            <v>8350</v>
          </cell>
          <cell r="W38">
            <v>6800</v>
          </cell>
        </row>
        <row r="39">
          <cell r="B39">
            <v>689</v>
          </cell>
          <cell r="C39">
            <v>0</v>
          </cell>
          <cell r="E39">
            <v>0</v>
          </cell>
          <cell r="F39">
            <v>240</v>
          </cell>
          <cell r="G39">
            <v>161</v>
          </cell>
          <cell r="H39">
            <v>0</v>
          </cell>
          <cell r="I39">
            <v>0</v>
          </cell>
          <cell r="J39">
            <v>240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29.782931118936943</v>
          </cell>
          <cell r="R39">
            <v>29.782931118936943</v>
          </cell>
          <cell r="S39">
            <v>29.782931118936943</v>
          </cell>
          <cell r="T39">
            <v>29.782931118936943</v>
          </cell>
          <cell r="U39">
            <v>359.13172447574789</v>
          </cell>
          <cell r="V39">
            <v>240</v>
          </cell>
          <cell r="W39">
            <v>0</v>
          </cell>
        </row>
        <row r="40">
          <cell r="B40">
            <v>696</v>
          </cell>
          <cell r="C40">
            <v>1986.0833333333333</v>
          </cell>
          <cell r="E40">
            <v>16112</v>
          </cell>
          <cell r="F40">
            <v>22074</v>
          </cell>
          <cell r="G40">
            <v>17975</v>
          </cell>
          <cell r="H40">
            <v>23833</v>
          </cell>
          <cell r="I40">
            <v>773</v>
          </cell>
          <cell r="J40">
            <v>2178</v>
          </cell>
          <cell r="K40">
            <v>153</v>
          </cell>
          <cell r="L40">
            <v>326</v>
          </cell>
          <cell r="M40">
            <v>415</v>
          </cell>
          <cell r="N40">
            <v>1689</v>
          </cell>
          <cell r="O40">
            <v>386</v>
          </cell>
          <cell r="P40">
            <v>596</v>
          </cell>
          <cell r="Q40">
            <v>808.60657987913783</v>
          </cell>
          <cell r="R40">
            <v>808.60657987913783</v>
          </cell>
          <cell r="S40">
            <v>808.60657987913783</v>
          </cell>
          <cell r="T40">
            <v>808.60657987913783</v>
          </cell>
          <cell r="U40">
            <v>9750.4263195165513</v>
          </cell>
          <cell r="V40">
            <v>10518</v>
          </cell>
          <cell r="W40">
            <v>10500</v>
          </cell>
        </row>
        <row r="41">
          <cell r="B41">
            <v>701</v>
          </cell>
          <cell r="C41">
            <v>1241.9166666666667</v>
          </cell>
          <cell r="E41">
            <v>17607</v>
          </cell>
          <cell r="F41">
            <v>15453</v>
          </cell>
          <cell r="G41">
            <v>16497</v>
          </cell>
          <cell r="H41">
            <v>14903</v>
          </cell>
          <cell r="I41">
            <v>1348</v>
          </cell>
          <cell r="J41">
            <v>670</v>
          </cell>
          <cell r="K41">
            <v>2256</v>
          </cell>
          <cell r="L41">
            <v>157</v>
          </cell>
          <cell r="M41">
            <v>254</v>
          </cell>
          <cell r="N41">
            <v>858</v>
          </cell>
          <cell r="O41">
            <v>693</v>
          </cell>
          <cell r="P41">
            <v>312</v>
          </cell>
          <cell r="Q41">
            <v>812.57763736166271</v>
          </cell>
          <cell r="R41">
            <v>812.57763736166271</v>
          </cell>
          <cell r="S41">
            <v>812.57763736166271</v>
          </cell>
          <cell r="T41">
            <v>812.57763736166271</v>
          </cell>
          <cell r="U41">
            <v>9798.3105494466508</v>
          </cell>
          <cell r="V41">
            <v>14903</v>
          </cell>
          <cell r="W41">
            <v>14900</v>
          </cell>
        </row>
        <row r="42">
          <cell r="B42">
            <v>730</v>
          </cell>
          <cell r="C42">
            <v>317.75</v>
          </cell>
          <cell r="E42">
            <v>5732</v>
          </cell>
          <cell r="F42">
            <v>5057</v>
          </cell>
          <cell r="G42">
            <v>3070</v>
          </cell>
          <cell r="H42">
            <v>3813</v>
          </cell>
          <cell r="I42">
            <v>22</v>
          </cell>
          <cell r="J42">
            <v>0</v>
          </cell>
          <cell r="K42">
            <v>385</v>
          </cell>
          <cell r="L42">
            <v>6</v>
          </cell>
          <cell r="M42">
            <v>273</v>
          </cell>
          <cell r="N42">
            <v>0</v>
          </cell>
          <cell r="O42">
            <v>128</v>
          </cell>
          <cell r="P42">
            <v>177</v>
          </cell>
          <cell r="Q42">
            <v>122.97868641194373</v>
          </cell>
          <cell r="R42">
            <v>122.97868641194373</v>
          </cell>
          <cell r="S42">
            <v>122.97868641194373</v>
          </cell>
          <cell r="T42">
            <v>122.97868641194373</v>
          </cell>
          <cell r="U42">
            <v>1482.9147456477749</v>
          </cell>
          <cell r="V42">
            <v>3813</v>
          </cell>
          <cell r="W42">
            <v>3800</v>
          </cell>
        </row>
        <row r="43">
          <cell r="B43">
            <v>731</v>
          </cell>
          <cell r="C43">
            <v>199.58333333333334</v>
          </cell>
          <cell r="E43">
            <v>4360</v>
          </cell>
          <cell r="F43">
            <v>3461</v>
          </cell>
          <cell r="G43">
            <v>1414</v>
          </cell>
          <cell r="H43">
            <v>2395</v>
          </cell>
          <cell r="I43">
            <v>92</v>
          </cell>
          <cell r="J43">
            <v>420</v>
          </cell>
          <cell r="K43">
            <v>0</v>
          </cell>
          <cell r="L43">
            <v>0</v>
          </cell>
          <cell r="M43">
            <v>442</v>
          </cell>
          <cell r="N43">
            <v>534</v>
          </cell>
          <cell r="O43">
            <v>0</v>
          </cell>
          <cell r="P43">
            <v>1183</v>
          </cell>
          <cell r="Q43">
            <v>331.4592042445023</v>
          </cell>
          <cell r="R43">
            <v>331.4592042445023</v>
          </cell>
          <cell r="S43">
            <v>331.4592042445023</v>
          </cell>
          <cell r="T43">
            <v>331.4592042445023</v>
          </cell>
          <cell r="U43">
            <v>3996.8368169780097</v>
          </cell>
          <cell r="V43">
            <v>3136</v>
          </cell>
          <cell r="W43">
            <v>4810</v>
          </cell>
        </row>
        <row r="44">
          <cell r="B44">
            <v>741</v>
          </cell>
          <cell r="C44">
            <v>2550.1666666666665</v>
          </cell>
          <cell r="E44">
            <v>39743</v>
          </cell>
          <cell r="F44">
            <v>39176</v>
          </cell>
          <cell r="G44">
            <v>38185</v>
          </cell>
          <cell r="H44">
            <v>30602</v>
          </cell>
          <cell r="I44">
            <v>6566</v>
          </cell>
          <cell r="J44">
            <v>2472</v>
          </cell>
          <cell r="K44">
            <v>195</v>
          </cell>
          <cell r="L44">
            <v>1980</v>
          </cell>
          <cell r="M44">
            <v>3587</v>
          </cell>
          <cell r="N44">
            <v>3410</v>
          </cell>
          <cell r="O44">
            <v>1596</v>
          </cell>
          <cell r="P44">
            <v>2444</v>
          </cell>
          <cell r="Q44">
            <v>2761.1259058181113</v>
          </cell>
          <cell r="R44">
            <v>2761.1259058181113</v>
          </cell>
          <cell r="S44">
            <v>2761.1259058181113</v>
          </cell>
          <cell r="T44">
            <v>2761.1259058181113</v>
          </cell>
          <cell r="U44">
            <v>33294.503623272438</v>
          </cell>
          <cell r="V44">
            <v>34048</v>
          </cell>
          <cell r="W44">
            <v>32274</v>
          </cell>
        </row>
        <row r="45">
          <cell r="B45">
            <v>745</v>
          </cell>
          <cell r="C45">
            <v>95.333333333333329</v>
          </cell>
          <cell r="E45">
            <v>1872</v>
          </cell>
          <cell r="F45">
            <v>718</v>
          </cell>
          <cell r="G45">
            <v>442</v>
          </cell>
          <cell r="H45">
            <v>1144</v>
          </cell>
          <cell r="I45">
            <v>0</v>
          </cell>
          <cell r="J45">
            <v>31</v>
          </cell>
          <cell r="K45">
            <v>0</v>
          </cell>
          <cell r="L45">
            <v>0</v>
          </cell>
          <cell r="M45">
            <v>76</v>
          </cell>
          <cell r="N45">
            <v>0</v>
          </cell>
          <cell r="O45">
            <v>0</v>
          </cell>
          <cell r="P45">
            <v>0</v>
          </cell>
          <cell r="Q45">
            <v>13.278223457192716</v>
          </cell>
          <cell r="R45">
            <v>13.278223457192716</v>
          </cell>
          <cell r="S45">
            <v>13.278223457192716</v>
          </cell>
          <cell r="T45">
            <v>13.278223457192716</v>
          </cell>
          <cell r="U45">
            <v>160.11289382877089</v>
          </cell>
          <cell r="V45">
            <v>500</v>
          </cell>
          <cell r="W45">
            <v>700</v>
          </cell>
        </row>
        <row r="46">
          <cell r="B46">
            <v>761</v>
          </cell>
          <cell r="C46">
            <v>3197.6666666666665</v>
          </cell>
          <cell r="E46">
            <v>57960</v>
          </cell>
          <cell r="F46">
            <v>49138</v>
          </cell>
          <cell r="G46">
            <v>37960</v>
          </cell>
          <cell r="H46">
            <v>38372</v>
          </cell>
          <cell r="I46">
            <v>2183</v>
          </cell>
          <cell r="J46">
            <v>1578</v>
          </cell>
          <cell r="K46">
            <v>5156</v>
          </cell>
          <cell r="L46">
            <v>5958</v>
          </cell>
          <cell r="M46">
            <v>7959</v>
          </cell>
          <cell r="N46">
            <v>6286</v>
          </cell>
          <cell r="O46">
            <v>1654</v>
          </cell>
          <cell r="P46">
            <v>5493</v>
          </cell>
          <cell r="Q46">
            <v>4500.5731787103578</v>
          </cell>
          <cell r="R46">
            <v>4500.5731787103578</v>
          </cell>
          <cell r="S46">
            <v>4500.5731787103578</v>
          </cell>
          <cell r="T46">
            <v>4500.5731787103578</v>
          </cell>
          <cell r="U46">
            <v>54269.292714841431</v>
          </cell>
          <cell r="V46">
            <v>46387</v>
          </cell>
          <cell r="W46">
            <v>38400</v>
          </cell>
        </row>
        <row r="47">
          <cell r="B47">
            <v>771</v>
          </cell>
          <cell r="C47">
            <v>1191.6666666666667</v>
          </cell>
          <cell r="E47">
            <v>19425</v>
          </cell>
          <cell r="F47">
            <v>17988</v>
          </cell>
          <cell r="G47">
            <v>16323</v>
          </cell>
          <cell r="H47">
            <v>14300</v>
          </cell>
          <cell r="I47">
            <v>351</v>
          </cell>
          <cell r="J47">
            <v>742</v>
          </cell>
          <cell r="K47">
            <v>1141</v>
          </cell>
          <cell r="L47">
            <v>2307</v>
          </cell>
          <cell r="M47">
            <v>1120</v>
          </cell>
          <cell r="N47">
            <v>489</v>
          </cell>
          <cell r="O47">
            <v>214</v>
          </cell>
          <cell r="P47">
            <v>302</v>
          </cell>
          <cell r="Q47">
            <v>827.22091182847316</v>
          </cell>
          <cell r="R47">
            <v>827.22091182847316</v>
          </cell>
          <cell r="S47">
            <v>827.22091182847316</v>
          </cell>
          <cell r="T47">
            <v>827.22091182847316</v>
          </cell>
          <cell r="U47">
            <v>9974.8836473138945</v>
          </cell>
          <cell r="V47">
            <v>13159</v>
          </cell>
          <cell r="W47">
            <v>14300</v>
          </cell>
        </row>
        <row r="48">
          <cell r="B48">
            <v>774</v>
          </cell>
          <cell r="C48">
            <v>540.25</v>
          </cell>
          <cell r="E48">
            <v>8699</v>
          </cell>
          <cell r="F48">
            <v>8951</v>
          </cell>
          <cell r="G48">
            <v>7325</v>
          </cell>
          <cell r="H48">
            <v>6483</v>
          </cell>
          <cell r="I48">
            <v>126</v>
          </cell>
          <cell r="J48">
            <v>90</v>
          </cell>
          <cell r="K48">
            <v>505</v>
          </cell>
          <cell r="L48">
            <v>979</v>
          </cell>
          <cell r="M48">
            <v>253</v>
          </cell>
          <cell r="N48">
            <v>69</v>
          </cell>
          <cell r="O48">
            <v>468</v>
          </cell>
          <cell r="P48">
            <v>196</v>
          </cell>
          <cell r="Q48">
            <v>333.32063743943593</v>
          </cell>
          <cell r="R48">
            <v>333.32063743943593</v>
          </cell>
          <cell r="S48">
            <v>333.32063743943593</v>
          </cell>
          <cell r="T48">
            <v>333.32063743943593</v>
          </cell>
          <cell r="U48">
            <v>4019.2825497577433</v>
          </cell>
          <cell r="V48">
            <v>6571</v>
          </cell>
          <cell r="W48">
            <v>4500</v>
          </cell>
        </row>
        <row r="49">
          <cell r="B49">
            <v>775</v>
          </cell>
          <cell r="C49">
            <v>715</v>
          </cell>
          <cell r="E49">
            <v>8751</v>
          </cell>
          <cell r="F49">
            <v>8258</v>
          </cell>
          <cell r="G49">
            <v>9206</v>
          </cell>
          <cell r="H49">
            <v>8580</v>
          </cell>
          <cell r="I49">
            <v>485</v>
          </cell>
          <cell r="J49">
            <v>523</v>
          </cell>
          <cell r="K49">
            <v>630</v>
          </cell>
          <cell r="L49">
            <v>1730</v>
          </cell>
          <cell r="M49">
            <v>97</v>
          </cell>
          <cell r="N49">
            <v>114</v>
          </cell>
          <cell r="O49">
            <v>15</v>
          </cell>
          <cell r="P49">
            <v>0</v>
          </cell>
          <cell r="Q49">
            <v>445.99939350608065</v>
          </cell>
          <cell r="R49">
            <v>445.99939350608065</v>
          </cell>
          <cell r="S49">
            <v>445.99939350608065</v>
          </cell>
          <cell r="T49">
            <v>445.99939350608065</v>
          </cell>
          <cell r="U49">
            <v>5377.9975740243226</v>
          </cell>
          <cell r="V49">
            <v>8580</v>
          </cell>
          <cell r="W49">
            <v>9613</v>
          </cell>
        </row>
        <row r="50">
          <cell r="B50">
            <v>786</v>
          </cell>
          <cell r="C50">
            <v>246.25</v>
          </cell>
          <cell r="E50">
            <v>3407</v>
          </cell>
          <cell r="F50">
            <v>6290</v>
          </cell>
          <cell r="G50">
            <v>5439</v>
          </cell>
          <cell r="H50">
            <v>2955</v>
          </cell>
          <cell r="I50">
            <v>12</v>
          </cell>
          <cell r="J50">
            <v>190</v>
          </cell>
          <cell r="K50">
            <v>6411</v>
          </cell>
          <cell r="L50">
            <v>673</v>
          </cell>
          <cell r="M50">
            <v>553</v>
          </cell>
          <cell r="N50">
            <v>698</v>
          </cell>
          <cell r="O50">
            <v>7718</v>
          </cell>
          <cell r="P50">
            <v>546</v>
          </cell>
          <cell r="Q50">
            <v>2084.9292738719141</v>
          </cell>
          <cell r="R50">
            <v>2084.9292738719141</v>
          </cell>
          <cell r="S50">
            <v>2084.9292738719141</v>
          </cell>
          <cell r="T50">
            <v>2084.9292738719141</v>
          </cell>
          <cell r="U50">
            <v>25140.717095487664</v>
          </cell>
          <cell r="V50">
            <v>18658</v>
          </cell>
          <cell r="W50">
            <v>2600</v>
          </cell>
        </row>
        <row r="51">
          <cell r="B51">
            <v>789</v>
          </cell>
          <cell r="C51">
            <v>397.25</v>
          </cell>
          <cell r="E51">
            <v>8049</v>
          </cell>
          <cell r="F51">
            <v>8681</v>
          </cell>
          <cell r="G51">
            <v>2706</v>
          </cell>
          <cell r="H51">
            <v>4767</v>
          </cell>
          <cell r="I51">
            <v>326</v>
          </cell>
          <cell r="J51">
            <v>78</v>
          </cell>
          <cell r="K51">
            <v>-215</v>
          </cell>
          <cell r="L51">
            <v>338</v>
          </cell>
          <cell r="M51">
            <v>54</v>
          </cell>
          <cell r="N51">
            <v>0</v>
          </cell>
          <cell r="O51">
            <v>685</v>
          </cell>
          <cell r="P51">
            <v>45</v>
          </cell>
          <cell r="Q51">
            <v>162.68926123719302</v>
          </cell>
          <cell r="R51">
            <v>162.68926123719302</v>
          </cell>
          <cell r="S51">
            <v>162.68926123719302</v>
          </cell>
          <cell r="T51">
            <v>162.68926123719302</v>
          </cell>
          <cell r="U51">
            <v>1961.7570449487721</v>
          </cell>
          <cell r="V51">
            <v>1935</v>
          </cell>
          <cell r="W51">
            <v>1800</v>
          </cell>
        </row>
        <row r="52">
          <cell r="B52">
            <v>791</v>
          </cell>
          <cell r="C52">
            <v>158.91666666666666</v>
          </cell>
          <cell r="E52">
            <v>1640</v>
          </cell>
          <cell r="F52">
            <v>2352</v>
          </cell>
          <cell r="G52">
            <v>1403</v>
          </cell>
          <cell r="H52">
            <v>1907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447</v>
          </cell>
          <cell r="O52">
            <v>0</v>
          </cell>
          <cell r="P52">
            <v>848</v>
          </cell>
          <cell r="Q52">
            <v>160.70373249593052</v>
          </cell>
          <cell r="R52">
            <v>160.70373249593052</v>
          </cell>
          <cell r="S52">
            <v>160.70373249593052</v>
          </cell>
          <cell r="T52">
            <v>160.70373249593052</v>
          </cell>
          <cell r="U52">
            <v>1937.8149299837223</v>
          </cell>
          <cell r="V52">
            <v>1900</v>
          </cell>
          <cell r="W52">
            <v>1900</v>
          </cell>
        </row>
        <row r="53">
          <cell r="B53">
            <v>802</v>
          </cell>
          <cell r="C53">
            <v>158.91666666666666</v>
          </cell>
          <cell r="H53">
            <v>1907</v>
          </cell>
          <cell r="I53">
            <v>73</v>
          </cell>
          <cell r="J53">
            <v>0</v>
          </cell>
          <cell r="K53">
            <v>0</v>
          </cell>
          <cell r="L53">
            <v>402</v>
          </cell>
          <cell r="M53">
            <v>0</v>
          </cell>
          <cell r="N53">
            <v>139</v>
          </cell>
          <cell r="O53">
            <v>0</v>
          </cell>
          <cell r="P53">
            <v>111</v>
          </cell>
          <cell r="Q53">
            <v>89.969271088455343</v>
          </cell>
          <cell r="R53">
            <v>89.969271088455343</v>
          </cell>
          <cell r="S53">
            <v>89.969271088455343</v>
          </cell>
          <cell r="T53">
            <v>89.969271088455343</v>
          </cell>
          <cell r="U53">
            <v>1084.8770843538214</v>
          </cell>
          <cell r="V53">
            <v>1100</v>
          </cell>
          <cell r="W53">
            <v>2000</v>
          </cell>
        </row>
        <row r="54">
          <cell r="B54">
            <v>805</v>
          </cell>
          <cell r="C54">
            <v>1032.75</v>
          </cell>
          <cell r="E54">
            <v>9535</v>
          </cell>
          <cell r="F54">
            <v>7654</v>
          </cell>
          <cell r="G54">
            <v>7684</v>
          </cell>
          <cell r="H54">
            <v>12393</v>
          </cell>
          <cell r="I54">
            <v>144</v>
          </cell>
          <cell r="J54">
            <v>95</v>
          </cell>
          <cell r="K54">
            <v>955</v>
          </cell>
          <cell r="L54">
            <v>913</v>
          </cell>
          <cell r="M54">
            <v>5093</v>
          </cell>
          <cell r="N54">
            <v>1000</v>
          </cell>
          <cell r="O54">
            <v>1993</v>
          </cell>
          <cell r="P54">
            <v>475</v>
          </cell>
          <cell r="Q54">
            <v>1323.8512882367472</v>
          </cell>
          <cell r="R54">
            <v>1323.8512882367472</v>
          </cell>
          <cell r="S54">
            <v>1323.8512882367472</v>
          </cell>
          <cell r="T54">
            <v>1323.8512882367472</v>
          </cell>
          <cell r="U54">
            <v>15963.405152946987</v>
          </cell>
          <cell r="V54">
            <v>12393</v>
          </cell>
          <cell r="W54">
            <v>12800</v>
          </cell>
        </row>
        <row r="55">
          <cell r="B55">
            <v>806</v>
          </cell>
          <cell r="C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3504</v>
          </cell>
          <cell r="J55">
            <v>3730</v>
          </cell>
          <cell r="K55">
            <v>26</v>
          </cell>
          <cell r="L55">
            <v>5269</v>
          </cell>
          <cell r="M55">
            <v>2299</v>
          </cell>
          <cell r="N55">
            <v>4109</v>
          </cell>
          <cell r="O55">
            <v>125</v>
          </cell>
          <cell r="P55">
            <v>-99664</v>
          </cell>
          <cell r="Q55">
            <v>-10002.349225202313</v>
          </cell>
          <cell r="R55">
            <v>-10002.349225202313</v>
          </cell>
          <cell r="S55">
            <v>-10002.349225202313</v>
          </cell>
          <cell r="T55">
            <v>-10002.349225202313</v>
          </cell>
          <cell r="U55">
            <v>-120611.39690080925</v>
          </cell>
        </row>
        <row r="57">
          <cell r="B57" t="str">
            <v>S/total</v>
          </cell>
          <cell r="E57">
            <v>9724087</v>
          </cell>
          <cell r="F57">
            <v>10026703</v>
          </cell>
          <cell r="G57">
            <v>9128896</v>
          </cell>
          <cell r="H57">
            <v>7344899</v>
          </cell>
          <cell r="I57">
            <v>894324</v>
          </cell>
          <cell r="J57">
            <v>845752</v>
          </cell>
          <cell r="K57">
            <v>852409</v>
          </cell>
          <cell r="L57">
            <v>844724</v>
          </cell>
          <cell r="M57">
            <v>697430</v>
          </cell>
          <cell r="N57">
            <v>786519</v>
          </cell>
          <cell r="O57">
            <v>667711</v>
          </cell>
          <cell r="P57">
            <v>870339</v>
          </cell>
          <cell r="Q57">
            <v>801558.94561202661</v>
          </cell>
          <cell r="R57">
            <v>801558.94561202661</v>
          </cell>
          <cell r="S57">
            <v>801558.94561202661</v>
          </cell>
          <cell r="T57">
            <v>801558.94561202661</v>
          </cell>
          <cell r="U57">
            <v>9694205.7824481092</v>
          </cell>
          <cell r="V57">
            <v>9442842</v>
          </cell>
          <cell r="W57">
            <v>8379980</v>
          </cell>
        </row>
        <row r="59">
          <cell r="B59" t="str">
            <v>FRIGUIA</v>
          </cell>
        </row>
        <row r="60">
          <cell r="B60" t="str">
            <v>CG</v>
          </cell>
          <cell r="N60" t="str">
            <v>BUDGET  SORTIES  MG   1995</v>
          </cell>
          <cell r="S60" t="str">
            <v>en  US  Dollars</v>
          </cell>
        </row>
        <row r="61">
          <cell r="O61" t="str">
            <v>T    O    T    A    L</v>
          </cell>
          <cell r="R61" t="str">
            <v>E  S  T</v>
          </cell>
          <cell r="S61" t="str">
            <v>I  M  E</v>
          </cell>
          <cell r="U61" t="str">
            <v>2 / 2</v>
          </cell>
        </row>
        <row r="64">
          <cell r="B64" t="str">
            <v xml:space="preserve"> </v>
          </cell>
          <cell r="C64" t="str">
            <v>BUDGET</v>
          </cell>
          <cell r="E64" t="str">
            <v>Realisation</v>
          </cell>
          <cell r="H64">
            <v>1995</v>
          </cell>
          <cell r="W64" t="str">
            <v>Budget</v>
          </cell>
        </row>
        <row r="65">
          <cell r="B65" t="str">
            <v>BUDGETS</v>
          </cell>
          <cell r="C65" t="str">
            <v>MENSUEL</v>
          </cell>
          <cell r="E65">
            <v>1992</v>
          </cell>
          <cell r="F65">
            <v>1993</v>
          </cell>
          <cell r="G65">
            <v>1994</v>
          </cell>
          <cell r="H65" t="str">
            <v>Budget</v>
          </cell>
          <cell r="U65" t="str">
            <v>Probable</v>
          </cell>
          <cell r="V65" t="str">
            <v>P12</v>
          </cell>
          <cell r="W65">
            <v>1996</v>
          </cell>
        </row>
        <row r="66">
          <cell r="C66" t="str">
            <v xml:space="preserve"> </v>
          </cell>
          <cell r="H66">
            <v>12</v>
          </cell>
          <cell r="I66" t="str">
            <v xml:space="preserve"> </v>
          </cell>
          <cell r="J66" t="str">
            <v xml:space="preserve"> </v>
          </cell>
          <cell r="K66" t="str">
            <v xml:space="preserve"> </v>
          </cell>
          <cell r="M66" t="str">
            <v xml:space="preserve"> </v>
          </cell>
          <cell r="N66" t="str">
            <v xml:space="preserve"> </v>
          </cell>
          <cell r="O66" t="str">
            <v xml:space="preserve"> </v>
          </cell>
          <cell r="P66" t="str">
            <v xml:space="preserve"> </v>
          </cell>
        </row>
        <row r="68">
          <cell r="B68">
            <v>807</v>
          </cell>
          <cell r="C68">
            <v>675.25</v>
          </cell>
          <cell r="E68">
            <v>8551</v>
          </cell>
          <cell r="F68">
            <v>7527</v>
          </cell>
          <cell r="G68">
            <v>8644</v>
          </cell>
          <cell r="H68">
            <v>8103</v>
          </cell>
          <cell r="I68">
            <v>881</v>
          </cell>
          <cell r="J68">
            <v>34</v>
          </cell>
          <cell r="K68">
            <v>140</v>
          </cell>
          <cell r="L68">
            <v>186</v>
          </cell>
          <cell r="M68">
            <v>773</v>
          </cell>
          <cell r="N68">
            <v>362</v>
          </cell>
          <cell r="O68">
            <v>289</v>
          </cell>
          <cell r="P68">
            <v>284</v>
          </cell>
          <cell r="Q68">
            <v>365.95776612393774</v>
          </cell>
          <cell r="R68">
            <v>365.95776612393774</v>
          </cell>
          <cell r="S68">
            <v>365.95776612393774</v>
          </cell>
          <cell r="T68">
            <v>365.95776612393774</v>
          </cell>
          <cell r="U68">
            <v>4412.831064495751</v>
          </cell>
          <cell r="V68">
            <v>7750</v>
          </cell>
          <cell r="W68">
            <v>8460</v>
          </cell>
        </row>
        <row r="69">
          <cell r="B69">
            <v>809</v>
          </cell>
          <cell r="C69">
            <v>1525.3333333333333</v>
          </cell>
          <cell r="E69">
            <v>10380</v>
          </cell>
          <cell r="F69">
            <v>7991</v>
          </cell>
          <cell r="G69">
            <v>25803</v>
          </cell>
          <cell r="H69">
            <v>18304</v>
          </cell>
          <cell r="I69">
            <v>4199</v>
          </cell>
          <cell r="J69">
            <v>1705</v>
          </cell>
          <cell r="K69">
            <v>1160</v>
          </cell>
          <cell r="L69">
            <v>2357</v>
          </cell>
          <cell r="M69">
            <v>1974</v>
          </cell>
          <cell r="N69">
            <v>1491</v>
          </cell>
          <cell r="O69">
            <v>1771</v>
          </cell>
          <cell r="P69">
            <v>1610</v>
          </cell>
          <cell r="Q69">
            <v>2018.6622521322797</v>
          </cell>
          <cell r="R69">
            <v>2018.6622521322797</v>
          </cell>
          <cell r="S69">
            <v>2018.6622521322797</v>
          </cell>
          <cell r="T69">
            <v>2018.6622521322797</v>
          </cell>
          <cell r="U69">
            <v>24341.649008529115</v>
          </cell>
          <cell r="V69">
            <v>24400</v>
          </cell>
          <cell r="W69">
            <v>24000</v>
          </cell>
        </row>
        <row r="70">
          <cell r="B70">
            <v>810</v>
          </cell>
          <cell r="C70">
            <v>278.08333333333331</v>
          </cell>
          <cell r="E70">
            <v>8882</v>
          </cell>
          <cell r="F70">
            <v>5114</v>
          </cell>
          <cell r="G70">
            <v>3302</v>
          </cell>
          <cell r="H70">
            <v>3337</v>
          </cell>
          <cell r="I70">
            <v>503</v>
          </cell>
          <cell r="J70">
            <v>114</v>
          </cell>
          <cell r="K70">
            <v>93</v>
          </cell>
          <cell r="L70">
            <v>118</v>
          </cell>
          <cell r="M70">
            <v>627</v>
          </cell>
          <cell r="N70">
            <v>597</v>
          </cell>
          <cell r="O70">
            <v>115</v>
          </cell>
          <cell r="P70">
            <v>306</v>
          </cell>
          <cell r="Q70">
            <v>306.88828607137941</v>
          </cell>
          <cell r="R70">
            <v>306.88828607137941</v>
          </cell>
          <cell r="S70">
            <v>306.88828607137941</v>
          </cell>
          <cell r="T70">
            <v>306.88828607137941</v>
          </cell>
          <cell r="U70">
            <v>3700.5531442855172</v>
          </cell>
          <cell r="V70">
            <v>3337</v>
          </cell>
          <cell r="W70">
            <v>3350</v>
          </cell>
        </row>
        <row r="71">
          <cell r="B71">
            <v>811</v>
          </cell>
          <cell r="C71">
            <v>1811.3333333333333</v>
          </cell>
          <cell r="E71">
            <v>23277</v>
          </cell>
          <cell r="F71">
            <v>22238</v>
          </cell>
          <cell r="G71">
            <v>25165</v>
          </cell>
          <cell r="H71">
            <v>21736</v>
          </cell>
          <cell r="I71">
            <v>2198</v>
          </cell>
          <cell r="J71">
            <v>2826</v>
          </cell>
          <cell r="K71">
            <v>1454</v>
          </cell>
          <cell r="L71">
            <v>1602</v>
          </cell>
          <cell r="M71">
            <v>4564</v>
          </cell>
          <cell r="N71">
            <v>3825</v>
          </cell>
          <cell r="O71">
            <v>4862</v>
          </cell>
          <cell r="P71">
            <v>788</v>
          </cell>
          <cell r="Q71">
            <v>2744.8693892490246</v>
          </cell>
          <cell r="R71">
            <v>2744.8693892490246</v>
          </cell>
          <cell r="S71">
            <v>2744.8693892490246</v>
          </cell>
          <cell r="T71">
            <v>2744.8693892490246</v>
          </cell>
          <cell r="U71">
            <v>33098.477556996106</v>
          </cell>
          <cell r="V71">
            <v>28700</v>
          </cell>
          <cell r="W71">
            <v>25000</v>
          </cell>
        </row>
        <row r="72">
          <cell r="B72">
            <v>812</v>
          </cell>
          <cell r="C72">
            <v>158.91666666666666</v>
          </cell>
          <cell r="E72">
            <v>2541</v>
          </cell>
          <cell r="F72">
            <v>1979</v>
          </cell>
          <cell r="G72">
            <v>2786</v>
          </cell>
          <cell r="H72">
            <v>1907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900</v>
          </cell>
          <cell r="W72">
            <v>900</v>
          </cell>
        </row>
        <row r="73">
          <cell r="B73">
            <v>813</v>
          </cell>
          <cell r="C73">
            <v>2025.8333333333333</v>
          </cell>
          <cell r="E73">
            <v>28096</v>
          </cell>
          <cell r="F73">
            <v>25104</v>
          </cell>
          <cell r="G73">
            <v>23100</v>
          </cell>
          <cell r="H73">
            <v>24310</v>
          </cell>
          <cell r="I73">
            <v>684</v>
          </cell>
          <cell r="J73">
            <v>18</v>
          </cell>
          <cell r="K73">
            <v>104</v>
          </cell>
          <cell r="L73">
            <v>197</v>
          </cell>
          <cell r="M73">
            <v>3351</v>
          </cell>
          <cell r="N73">
            <v>1230</v>
          </cell>
          <cell r="O73">
            <v>5363</v>
          </cell>
          <cell r="P73">
            <v>3439</v>
          </cell>
          <cell r="Q73">
            <v>1785.2385294876121</v>
          </cell>
          <cell r="R73">
            <v>1785.2385294876121</v>
          </cell>
          <cell r="S73">
            <v>1785.2385294876121</v>
          </cell>
          <cell r="T73">
            <v>1785.2385294876121</v>
          </cell>
          <cell r="U73">
            <v>21526.954117950445</v>
          </cell>
          <cell r="V73">
            <v>21700</v>
          </cell>
          <cell r="W73">
            <v>22000</v>
          </cell>
        </row>
        <row r="74">
          <cell r="B74">
            <v>814</v>
          </cell>
          <cell r="C74">
            <v>2145</v>
          </cell>
          <cell r="E74">
            <v>3936</v>
          </cell>
          <cell r="F74">
            <v>14007</v>
          </cell>
          <cell r="G74">
            <v>3830</v>
          </cell>
          <cell r="H74">
            <v>25740</v>
          </cell>
          <cell r="I74">
            <v>0</v>
          </cell>
          <cell r="J74">
            <v>250</v>
          </cell>
          <cell r="K74">
            <v>565</v>
          </cell>
          <cell r="L74">
            <v>539</v>
          </cell>
          <cell r="M74">
            <v>1161</v>
          </cell>
          <cell r="N74">
            <v>3601</v>
          </cell>
          <cell r="O74">
            <v>4000</v>
          </cell>
          <cell r="P74">
            <v>-184</v>
          </cell>
          <cell r="Q74">
            <v>1232.516966138674</v>
          </cell>
          <cell r="R74">
            <v>1232.516966138674</v>
          </cell>
          <cell r="S74">
            <v>1232.516966138674</v>
          </cell>
          <cell r="T74">
            <v>1232.516966138674</v>
          </cell>
          <cell r="U74">
            <v>14862.067864554694</v>
          </cell>
          <cell r="V74">
            <v>2300</v>
          </cell>
          <cell r="W74">
            <v>0</v>
          </cell>
        </row>
        <row r="75">
          <cell r="B75">
            <v>815</v>
          </cell>
          <cell r="C75">
            <v>178.75</v>
          </cell>
          <cell r="E75">
            <v>472</v>
          </cell>
          <cell r="F75">
            <v>1996</v>
          </cell>
          <cell r="G75">
            <v>2087</v>
          </cell>
          <cell r="H75">
            <v>2145</v>
          </cell>
          <cell r="I75">
            <v>164</v>
          </cell>
          <cell r="J75">
            <v>194</v>
          </cell>
          <cell r="K75">
            <v>119</v>
          </cell>
          <cell r="L75">
            <v>152</v>
          </cell>
          <cell r="M75">
            <v>303</v>
          </cell>
          <cell r="N75">
            <v>151</v>
          </cell>
          <cell r="O75">
            <v>128</v>
          </cell>
          <cell r="P75">
            <v>105</v>
          </cell>
          <cell r="Q75">
            <v>163.30973896883751</v>
          </cell>
          <cell r="R75">
            <v>163.30973896883751</v>
          </cell>
          <cell r="S75">
            <v>163.30973896883751</v>
          </cell>
          <cell r="T75">
            <v>163.30973896883751</v>
          </cell>
          <cell r="U75">
            <v>1969.2389558753503</v>
          </cell>
          <cell r="V75">
            <v>2145</v>
          </cell>
          <cell r="W75">
            <v>2500</v>
          </cell>
        </row>
        <row r="76">
          <cell r="B76">
            <v>816</v>
          </cell>
          <cell r="C76">
            <v>158.91666666666666</v>
          </cell>
          <cell r="E76">
            <v>646</v>
          </cell>
          <cell r="F76">
            <v>1861</v>
          </cell>
          <cell r="G76">
            <v>3809</v>
          </cell>
          <cell r="H76">
            <v>1907</v>
          </cell>
          <cell r="I76">
            <v>209</v>
          </cell>
          <cell r="J76">
            <v>105</v>
          </cell>
          <cell r="K76">
            <v>148</v>
          </cell>
          <cell r="L76">
            <v>162</v>
          </cell>
          <cell r="M76">
            <v>173</v>
          </cell>
          <cell r="N76">
            <v>127</v>
          </cell>
          <cell r="O76">
            <v>461</v>
          </cell>
          <cell r="P76">
            <v>113</v>
          </cell>
          <cell r="Q76">
            <v>185.89512840069801</v>
          </cell>
          <cell r="R76">
            <v>185.89512840069801</v>
          </cell>
          <cell r="S76">
            <v>185.89512840069801</v>
          </cell>
          <cell r="T76">
            <v>185.89512840069801</v>
          </cell>
          <cell r="U76">
            <v>2241.5805136027921</v>
          </cell>
          <cell r="V76">
            <v>1700</v>
          </cell>
          <cell r="W76">
            <v>2000</v>
          </cell>
        </row>
        <row r="77">
          <cell r="B77">
            <v>817</v>
          </cell>
          <cell r="C77">
            <v>476.66666666666669</v>
          </cell>
          <cell r="E77">
            <v>4271</v>
          </cell>
          <cell r="F77">
            <v>4664</v>
          </cell>
          <cell r="G77">
            <v>3913</v>
          </cell>
          <cell r="H77">
            <v>5720</v>
          </cell>
          <cell r="I77">
            <v>728</v>
          </cell>
          <cell r="J77">
            <v>36</v>
          </cell>
          <cell r="K77">
            <v>71</v>
          </cell>
          <cell r="L77">
            <v>120</v>
          </cell>
          <cell r="M77">
            <v>252</v>
          </cell>
          <cell r="N77">
            <v>448</v>
          </cell>
          <cell r="O77">
            <v>1070</v>
          </cell>
          <cell r="P77">
            <v>668</v>
          </cell>
          <cell r="Q77">
            <v>421.05618869397085</v>
          </cell>
          <cell r="R77">
            <v>421.05618869397085</v>
          </cell>
          <cell r="S77">
            <v>421.05618869397085</v>
          </cell>
          <cell r="T77">
            <v>421.05618869397085</v>
          </cell>
          <cell r="U77">
            <v>5077.2247547758834</v>
          </cell>
          <cell r="V77">
            <v>5324</v>
          </cell>
          <cell r="W77">
            <v>6000</v>
          </cell>
        </row>
        <row r="78">
          <cell r="B78">
            <v>818</v>
          </cell>
          <cell r="C78">
            <v>794.41666666666663</v>
          </cell>
          <cell r="E78">
            <v>10756</v>
          </cell>
          <cell r="F78">
            <v>11450</v>
          </cell>
          <cell r="G78">
            <v>10052</v>
          </cell>
          <cell r="H78">
            <v>9533</v>
          </cell>
          <cell r="I78">
            <v>716</v>
          </cell>
          <cell r="J78">
            <v>2338</v>
          </cell>
          <cell r="K78">
            <v>1402</v>
          </cell>
          <cell r="L78">
            <v>956</v>
          </cell>
          <cell r="M78">
            <v>1558</v>
          </cell>
          <cell r="N78">
            <v>1490</v>
          </cell>
          <cell r="O78">
            <v>1088</v>
          </cell>
          <cell r="P78">
            <v>10</v>
          </cell>
          <cell r="Q78">
            <v>1186.1052318116635</v>
          </cell>
          <cell r="R78">
            <v>1186.1052318116635</v>
          </cell>
          <cell r="S78">
            <v>1186.1052318116635</v>
          </cell>
          <cell r="T78">
            <v>1186.1052318116635</v>
          </cell>
          <cell r="U78">
            <v>14302.420927246654</v>
          </cell>
          <cell r="V78">
            <v>9561</v>
          </cell>
          <cell r="W78">
            <v>9000</v>
          </cell>
        </row>
        <row r="79">
          <cell r="B79">
            <v>819</v>
          </cell>
          <cell r="C79">
            <v>373.41666666666669</v>
          </cell>
          <cell r="E79">
            <v>3287</v>
          </cell>
          <cell r="F79">
            <v>5070</v>
          </cell>
          <cell r="G79">
            <v>5725</v>
          </cell>
          <cell r="H79">
            <v>4481</v>
          </cell>
          <cell r="I79">
            <v>69</v>
          </cell>
          <cell r="J79">
            <v>0</v>
          </cell>
          <cell r="K79">
            <v>45</v>
          </cell>
          <cell r="L79">
            <v>2707</v>
          </cell>
          <cell r="M79">
            <v>40</v>
          </cell>
          <cell r="N79">
            <v>38</v>
          </cell>
          <cell r="O79">
            <v>168</v>
          </cell>
          <cell r="P79">
            <v>36</v>
          </cell>
          <cell r="Q79">
            <v>385.06848025858881</v>
          </cell>
          <cell r="R79">
            <v>385.06848025858881</v>
          </cell>
          <cell r="S79">
            <v>385.06848025858881</v>
          </cell>
          <cell r="T79">
            <v>385.06848025858881</v>
          </cell>
          <cell r="U79">
            <v>4643.2739210343552</v>
          </cell>
          <cell r="V79">
            <v>4480</v>
          </cell>
          <cell r="W79">
            <v>4610</v>
          </cell>
        </row>
        <row r="80">
          <cell r="B80">
            <v>820</v>
          </cell>
          <cell r="C80">
            <v>119.16666666666667</v>
          </cell>
          <cell r="E80">
            <v>693</v>
          </cell>
          <cell r="F80">
            <v>1577</v>
          </cell>
          <cell r="G80">
            <v>2217</v>
          </cell>
          <cell r="H80">
            <v>1430</v>
          </cell>
          <cell r="I80">
            <v>87</v>
          </cell>
          <cell r="J80">
            <v>51</v>
          </cell>
          <cell r="K80">
            <v>119</v>
          </cell>
          <cell r="L80">
            <v>230</v>
          </cell>
          <cell r="M80">
            <v>156</v>
          </cell>
          <cell r="N80">
            <v>83</v>
          </cell>
          <cell r="O80">
            <v>60</v>
          </cell>
          <cell r="P80">
            <v>137</v>
          </cell>
          <cell r="Q80">
            <v>114.54018926157829</v>
          </cell>
          <cell r="R80">
            <v>114.54018926157829</v>
          </cell>
          <cell r="S80">
            <v>114.54018926157829</v>
          </cell>
          <cell r="T80">
            <v>114.54018926157829</v>
          </cell>
          <cell r="U80">
            <v>1381.1607570463129</v>
          </cell>
          <cell r="V80">
            <v>1330</v>
          </cell>
          <cell r="W80">
            <v>1400</v>
          </cell>
        </row>
        <row r="81">
          <cell r="B81">
            <v>821</v>
          </cell>
          <cell r="C81">
            <v>3972.25</v>
          </cell>
          <cell r="E81">
            <v>20876</v>
          </cell>
          <cell r="F81">
            <v>45816</v>
          </cell>
          <cell r="G81">
            <v>44294</v>
          </cell>
          <cell r="H81">
            <v>47667</v>
          </cell>
          <cell r="I81">
            <v>130</v>
          </cell>
          <cell r="J81">
            <v>1755</v>
          </cell>
          <cell r="K81">
            <v>2974</v>
          </cell>
          <cell r="L81">
            <v>3292</v>
          </cell>
          <cell r="M81">
            <v>3585</v>
          </cell>
          <cell r="N81">
            <v>1417</v>
          </cell>
          <cell r="O81">
            <v>4660</v>
          </cell>
          <cell r="P81">
            <v>3773</v>
          </cell>
          <cell r="Q81">
            <v>2678.7264630557202</v>
          </cell>
          <cell r="R81">
            <v>2678.7264630557202</v>
          </cell>
          <cell r="S81">
            <v>2678.7264630557202</v>
          </cell>
          <cell r="T81">
            <v>2678.7264630557202</v>
          </cell>
          <cell r="U81">
            <v>32300.905852222873</v>
          </cell>
          <cell r="V81">
            <v>42000</v>
          </cell>
          <cell r="W81">
            <v>50000</v>
          </cell>
        </row>
        <row r="82">
          <cell r="B82">
            <v>822</v>
          </cell>
          <cell r="C82">
            <v>238.33333333333334</v>
          </cell>
          <cell r="E82">
            <v>5044</v>
          </cell>
          <cell r="F82">
            <v>2936</v>
          </cell>
          <cell r="G82">
            <v>6589</v>
          </cell>
          <cell r="H82">
            <v>2860</v>
          </cell>
          <cell r="I82">
            <v>13375</v>
          </cell>
          <cell r="J82">
            <v>120</v>
          </cell>
          <cell r="K82">
            <v>-68</v>
          </cell>
          <cell r="L82">
            <v>443</v>
          </cell>
          <cell r="M82">
            <v>61</v>
          </cell>
          <cell r="N82">
            <v>379</v>
          </cell>
          <cell r="O82">
            <v>312</v>
          </cell>
          <cell r="P82">
            <v>0</v>
          </cell>
          <cell r="Q82">
            <v>1814.525078421233</v>
          </cell>
          <cell r="R82">
            <v>1814.525078421233</v>
          </cell>
          <cell r="S82">
            <v>1814.525078421233</v>
          </cell>
          <cell r="T82">
            <v>1814.525078421233</v>
          </cell>
          <cell r="U82">
            <v>21880.100313684932</v>
          </cell>
          <cell r="V82">
            <v>16023</v>
          </cell>
          <cell r="W82">
            <v>2860</v>
          </cell>
        </row>
        <row r="83">
          <cell r="B83">
            <v>825</v>
          </cell>
          <cell r="C83">
            <v>1191.6666666666667</v>
          </cell>
          <cell r="E83">
            <v>21266</v>
          </cell>
          <cell r="F83">
            <v>20979</v>
          </cell>
          <cell r="G83">
            <v>17661</v>
          </cell>
          <cell r="H83">
            <v>14300</v>
          </cell>
          <cell r="I83">
            <v>1022</v>
          </cell>
          <cell r="J83">
            <v>405</v>
          </cell>
          <cell r="K83">
            <v>653</v>
          </cell>
          <cell r="L83">
            <v>701</v>
          </cell>
          <cell r="M83">
            <v>2817</v>
          </cell>
          <cell r="N83">
            <v>1660</v>
          </cell>
          <cell r="O83">
            <v>881</v>
          </cell>
          <cell r="P83">
            <v>1935</v>
          </cell>
          <cell r="Q83">
            <v>1250.1385337173783</v>
          </cell>
          <cell r="R83">
            <v>1250.1385337173783</v>
          </cell>
          <cell r="S83">
            <v>1250.1385337173783</v>
          </cell>
          <cell r="T83">
            <v>1250.1385337173783</v>
          </cell>
          <cell r="U83">
            <v>15074.554134869511</v>
          </cell>
          <cell r="V83">
            <v>15120</v>
          </cell>
          <cell r="W83">
            <v>25000</v>
          </cell>
        </row>
        <row r="84">
          <cell r="B84">
            <v>826</v>
          </cell>
          <cell r="C84">
            <v>699.08333333333337</v>
          </cell>
          <cell r="E84">
            <v>5475</v>
          </cell>
          <cell r="F84">
            <v>3558</v>
          </cell>
          <cell r="G84">
            <v>2954</v>
          </cell>
          <cell r="H84">
            <v>8389</v>
          </cell>
          <cell r="I84">
            <v>788</v>
          </cell>
          <cell r="J84">
            <v>79</v>
          </cell>
          <cell r="K84">
            <v>518</v>
          </cell>
          <cell r="L84">
            <v>653</v>
          </cell>
          <cell r="M84">
            <v>721</v>
          </cell>
          <cell r="N84">
            <v>229</v>
          </cell>
          <cell r="O84">
            <v>577</v>
          </cell>
          <cell r="P84">
            <v>340</v>
          </cell>
          <cell r="Q84">
            <v>484.59310841436968</v>
          </cell>
          <cell r="R84">
            <v>484.59310841436968</v>
          </cell>
          <cell r="S84">
            <v>484.59310841436968</v>
          </cell>
          <cell r="T84">
            <v>484.59310841436968</v>
          </cell>
          <cell r="U84">
            <v>5843.3724336574778</v>
          </cell>
          <cell r="V84">
            <v>8337</v>
          </cell>
          <cell r="W84">
            <v>8300</v>
          </cell>
        </row>
        <row r="85">
          <cell r="B85">
            <v>829</v>
          </cell>
          <cell r="C85">
            <v>577</v>
          </cell>
          <cell r="E85">
            <v>9642</v>
          </cell>
          <cell r="F85">
            <v>9265</v>
          </cell>
          <cell r="G85">
            <v>9762</v>
          </cell>
          <cell r="H85">
            <v>6924</v>
          </cell>
          <cell r="I85">
            <v>548</v>
          </cell>
          <cell r="J85">
            <v>1365</v>
          </cell>
          <cell r="K85">
            <v>1028</v>
          </cell>
          <cell r="L85">
            <v>817</v>
          </cell>
          <cell r="M85">
            <v>1209</v>
          </cell>
          <cell r="N85">
            <v>1500</v>
          </cell>
          <cell r="O85">
            <v>1028</v>
          </cell>
          <cell r="P85">
            <v>1703</v>
          </cell>
          <cell r="Q85">
            <v>1141.4308351332579</v>
          </cell>
          <cell r="R85">
            <v>1141.4308351332579</v>
          </cell>
          <cell r="S85">
            <v>1141.4308351332579</v>
          </cell>
          <cell r="T85">
            <v>1141.4308351332579</v>
          </cell>
          <cell r="U85">
            <v>13763.723340533033</v>
          </cell>
          <cell r="V85">
            <v>12800</v>
          </cell>
          <cell r="W85">
            <v>10000</v>
          </cell>
        </row>
        <row r="86">
          <cell r="B86">
            <v>834</v>
          </cell>
          <cell r="C86">
            <v>333.66666666666669</v>
          </cell>
          <cell r="E86">
            <v>7183</v>
          </cell>
          <cell r="F86">
            <v>6066</v>
          </cell>
          <cell r="G86">
            <v>3923</v>
          </cell>
          <cell r="H86">
            <v>4004</v>
          </cell>
          <cell r="I86">
            <v>576</v>
          </cell>
          <cell r="J86">
            <v>-60</v>
          </cell>
          <cell r="K86">
            <v>490</v>
          </cell>
          <cell r="L86">
            <v>277</v>
          </cell>
          <cell r="M86">
            <v>884</v>
          </cell>
          <cell r="N86">
            <v>366</v>
          </cell>
          <cell r="O86">
            <v>507</v>
          </cell>
          <cell r="P86">
            <v>219</v>
          </cell>
          <cell r="Q86">
            <v>404.42738548589796</v>
          </cell>
          <cell r="R86">
            <v>404.42738548589796</v>
          </cell>
          <cell r="S86">
            <v>404.42738548589796</v>
          </cell>
          <cell r="T86">
            <v>404.42738548589796</v>
          </cell>
          <cell r="U86">
            <v>4876.7095419435918</v>
          </cell>
          <cell r="V86">
            <v>4004</v>
          </cell>
          <cell r="W86">
            <v>4000</v>
          </cell>
        </row>
        <row r="87">
          <cell r="B87">
            <v>835</v>
          </cell>
          <cell r="C87">
            <v>238.33333333333334</v>
          </cell>
          <cell r="E87">
            <v>0</v>
          </cell>
          <cell r="F87">
            <v>0</v>
          </cell>
          <cell r="G87">
            <v>0</v>
          </cell>
          <cell r="H87">
            <v>2860</v>
          </cell>
          <cell r="I87">
            <v>88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187</v>
          </cell>
          <cell r="O87">
            <v>75</v>
          </cell>
          <cell r="P87">
            <v>32</v>
          </cell>
          <cell r="Q87">
            <v>47.404498697641287</v>
          </cell>
          <cell r="R87">
            <v>47.404498697641287</v>
          </cell>
          <cell r="S87">
            <v>47.404498697641287</v>
          </cell>
          <cell r="T87">
            <v>47.404498697641287</v>
          </cell>
          <cell r="U87">
            <v>571.61799479056526</v>
          </cell>
          <cell r="V87">
            <v>2900</v>
          </cell>
          <cell r="W87">
            <v>3000</v>
          </cell>
        </row>
        <row r="88">
          <cell r="B88">
            <v>836</v>
          </cell>
          <cell r="C88">
            <v>75.5</v>
          </cell>
          <cell r="E88">
            <v>369</v>
          </cell>
          <cell r="F88">
            <v>913</v>
          </cell>
          <cell r="G88">
            <v>1036</v>
          </cell>
          <cell r="H88">
            <v>906</v>
          </cell>
          <cell r="I88">
            <v>0</v>
          </cell>
          <cell r="J88">
            <v>29</v>
          </cell>
          <cell r="K88">
            <v>38</v>
          </cell>
          <cell r="L88">
            <v>149</v>
          </cell>
          <cell r="M88">
            <v>77</v>
          </cell>
          <cell r="N88">
            <v>57</v>
          </cell>
          <cell r="O88">
            <v>18</v>
          </cell>
          <cell r="P88">
            <v>18</v>
          </cell>
          <cell r="Q88">
            <v>47.900880882956898</v>
          </cell>
          <cell r="R88">
            <v>47.900880882956898</v>
          </cell>
          <cell r="S88">
            <v>47.900880882956898</v>
          </cell>
          <cell r="T88">
            <v>47.900880882956898</v>
          </cell>
          <cell r="U88">
            <v>577.6035235318277</v>
          </cell>
          <cell r="V88">
            <v>850</v>
          </cell>
          <cell r="W88">
            <v>949</v>
          </cell>
        </row>
        <row r="89">
          <cell r="B89">
            <v>837</v>
          </cell>
          <cell r="C89">
            <v>0</v>
          </cell>
          <cell r="E89">
            <v>1046</v>
          </cell>
          <cell r="F89">
            <v>1241</v>
          </cell>
          <cell r="G89">
            <v>1086</v>
          </cell>
          <cell r="H89">
            <v>0</v>
          </cell>
          <cell r="I89">
            <v>58</v>
          </cell>
          <cell r="J89">
            <v>58</v>
          </cell>
          <cell r="K89">
            <v>0</v>
          </cell>
          <cell r="L89">
            <v>67</v>
          </cell>
          <cell r="M89">
            <v>0</v>
          </cell>
          <cell r="N89">
            <v>93</v>
          </cell>
          <cell r="O89">
            <v>0</v>
          </cell>
          <cell r="P89">
            <v>55</v>
          </cell>
          <cell r="Q89">
            <v>41.075625834867196</v>
          </cell>
          <cell r="R89">
            <v>41.075625834867196</v>
          </cell>
          <cell r="S89">
            <v>41.075625834867196</v>
          </cell>
          <cell r="T89">
            <v>41.075625834867196</v>
          </cell>
          <cell r="U89">
            <v>495.30250333946879</v>
          </cell>
          <cell r="V89">
            <v>770</v>
          </cell>
          <cell r="W89">
            <v>0</v>
          </cell>
        </row>
        <row r="90">
          <cell r="B90">
            <v>839</v>
          </cell>
          <cell r="C90">
            <v>79.416666666666671</v>
          </cell>
          <cell r="E90">
            <v>245</v>
          </cell>
          <cell r="F90">
            <v>4370</v>
          </cell>
          <cell r="G90">
            <v>916</v>
          </cell>
          <cell r="H90">
            <v>953</v>
          </cell>
          <cell r="I90">
            <v>29</v>
          </cell>
          <cell r="J90">
            <v>58</v>
          </cell>
          <cell r="K90">
            <v>67</v>
          </cell>
          <cell r="L90">
            <v>0</v>
          </cell>
          <cell r="M90">
            <v>33</v>
          </cell>
          <cell r="N90">
            <v>131</v>
          </cell>
          <cell r="O90">
            <v>61</v>
          </cell>
          <cell r="P90">
            <v>0</v>
          </cell>
          <cell r="Q90">
            <v>47.032212058654579</v>
          </cell>
          <cell r="R90">
            <v>47.032212058654579</v>
          </cell>
          <cell r="S90">
            <v>47.032212058654579</v>
          </cell>
          <cell r="T90">
            <v>47.032212058654579</v>
          </cell>
          <cell r="U90">
            <v>567.12884823461832</v>
          </cell>
          <cell r="V90">
            <v>1350</v>
          </cell>
          <cell r="W90">
            <v>1000</v>
          </cell>
        </row>
        <row r="91">
          <cell r="B91">
            <v>841</v>
          </cell>
          <cell r="C91">
            <v>4486.666666666667</v>
          </cell>
          <cell r="H91">
            <v>53840</v>
          </cell>
          <cell r="I91">
            <v>10701</v>
          </cell>
          <cell r="J91">
            <v>10780</v>
          </cell>
          <cell r="K91">
            <v>3082</v>
          </cell>
          <cell r="L91">
            <v>5438</v>
          </cell>
          <cell r="M91">
            <v>3185</v>
          </cell>
          <cell r="N91">
            <v>5749</v>
          </cell>
          <cell r="O91">
            <v>5471</v>
          </cell>
          <cell r="P91">
            <v>2257</v>
          </cell>
          <cell r="Q91">
            <v>5790.6704783456407</v>
          </cell>
          <cell r="R91">
            <v>5790.6704783456407</v>
          </cell>
          <cell r="S91">
            <v>5790.6704783456407</v>
          </cell>
          <cell r="T91">
            <v>5790.6704783456407</v>
          </cell>
          <cell r="U91">
            <v>69825.681913382548</v>
          </cell>
          <cell r="V91">
            <v>70005</v>
          </cell>
          <cell r="W91">
            <v>65400</v>
          </cell>
        </row>
        <row r="92">
          <cell r="B92">
            <v>842</v>
          </cell>
          <cell r="C92">
            <v>4647.5</v>
          </cell>
          <cell r="H92">
            <v>55770</v>
          </cell>
          <cell r="I92">
            <v>7729</v>
          </cell>
          <cell r="J92">
            <v>4833</v>
          </cell>
          <cell r="K92">
            <v>2288</v>
          </cell>
          <cell r="L92">
            <v>3375</v>
          </cell>
          <cell r="M92">
            <v>5044</v>
          </cell>
          <cell r="N92">
            <v>4049</v>
          </cell>
          <cell r="O92">
            <v>5106</v>
          </cell>
          <cell r="P92">
            <v>0</v>
          </cell>
          <cell r="Q92">
            <v>4349.4248032817541</v>
          </cell>
          <cell r="R92">
            <v>4349.4248032817541</v>
          </cell>
          <cell r="S92">
            <v>4349.4248032817541</v>
          </cell>
          <cell r="T92">
            <v>4349.4248032817541</v>
          </cell>
          <cell r="U92">
            <v>52446.699213127024</v>
          </cell>
          <cell r="V92">
            <v>55770</v>
          </cell>
          <cell r="W92">
            <v>55500</v>
          </cell>
        </row>
        <row r="93">
          <cell r="B93">
            <v>844</v>
          </cell>
          <cell r="C93">
            <v>0</v>
          </cell>
          <cell r="H93">
            <v>0</v>
          </cell>
          <cell r="I93">
            <v>274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34.002179694119675</v>
          </cell>
          <cell r="R93">
            <v>34.002179694119675</v>
          </cell>
          <cell r="S93">
            <v>34.002179694119675</v>
          </cell>
          <cell r="T93">
            <v>34.002179694119675</v>
          </cell>
          <cell r="U93">
            <v>410.00871877647864</v>
          </cell>
          <cell r="V93">
            <v>500</v>
          </cell>
          <cell r="W93">
            <v>0</v>
          </cell>
        </row>
        <row r="94">
          <cell r="B94">
            <v>845</v>
          </cell>
          <cell r="C94">
            <v>18033.916666666668</v>
          </cell>
          <cell r="E94">
            <v>282142</v>
          </cell>
          <cell r="F94">
            <v>264920</v>
          </cell>
          <cell r="G94">
            <v>171812</v>
          </cell>
          <cell r="H94">
            <v>216407</v>
          </cell>
          <cell r="I94">
            <v>15346</v>
          </cell>
          <cell r="J94">
            <v>18920</v>
          </cell>
          <cell r="K94">
            <v>7725</v>
          </cell>
          <cell r="L94">
            <v>18318</v>
          </cell>
          <cell r="M94">
            <v>24681</v>
          </cell>
          <cell r="N94">
            <v>20516</v>
          </cell>
          <cell r="O94">
            <v>17563</v>
          </cell>
          <cell r="P94">
            <v>14150</v>
          </cell>
          <cell r="Q94">
            <v>17028.266771705865</v>
          </cell>
          <cell r="R94">
            <v>17028.266771705865</v>
          </cell>
          <cell r="S94">
            <v>17028.266771705865</v>
          </cell>
          <cell r="T94">
            <v>17028.266771705865</v>
          </cell>
          <cell r="U94">
            <v>205332.06708682352</v>
          </cell>
          <cell r="V94">
            <v>205839</v>
          </cell>
          <cell r="W94">
            <v>216000</v>
          </cell>
        </row>
        <row r="95">
          <cell r="B95">
            <v>846</v>
          </cell>
          <cell r="C95">
            <v>1543.1666666592162</v>
          </cell>
          <cell r="E95">
            <v>23496</v>
          </cell>
          <cell r="F95">
            <v>22274</v>
          </cell>
          <cell r="G95">
            <v>18498</v>
          </cell>
          <cell r="H95">
            <v>46737</v>
          </cell>
          <cell r="I95">
            <v>1881</v>
          </cell>
          <cell r="J95">
            <v>1896</v>
          </cell>
          <cell r="K95">
            <v>1011</v>
          </cell>
          <cell r="L95">
            <v>2703</v>
          </cell>
          <cell r="M95">
            <v>1590</v>
          </cell>
          <cell r="N95">
            <v>935</v>
          </cell>
          <cell r="O95">
            <v>1228</v>
          </cell>
          <cell r="P95">
            <v>1512</v>
          </cell>
          <cell r="Q95">
            <v>1582.9627889714984</v>
          </cell>
          <cell r="R95">
            <v>1582.9627889714984</v>
          </cell>
          <cell r="S95">
            <v>1582.9627889714984</v>
          </cell>
          <cell r="T95">
            <v>1582.9627889714984</v>
          </cell>
          <cell r="U95">
            <v>53362.85115588599</v>
          </cell>
          <cell r="V95">
            <v>47041</v>
          </cell>
          <cell r="W95">
            <v>62657</v>
          </cell>
        </row>
        <row r="96">
          <cell r="B96">
            <v>847</v>
          </cell>
          <cell r="C96">
            <v>1588.9166666666667</v>
          </cell>
          <cell r="E96" t="str">
            <v>Voir le B849</v>
          </cell>
          <cell r="H96" t="str">
            <v xml:space="preserve"> </v>
          </cell>
          <cell r="I96">
            <v>6367</v>
          </cell>
          <cell r="J96">
            <v>918</v>
          </cell>
          <cell r="K96">
            <v>599</v>
          </cell>
          <cell r="L96">
            <v>623</v>
          </cell>
          <cell r="M96">
            <v>1610</v>
          </cell>
          <cell r="N96">
            <v>1312</v>
          </cell>
          <cell r="O96">
            <v>2628</v>
          </cell>
          <cell r="P96">
            <v>2505</v>
          </cell>
          <cell r="Q96">
            <v>2055.270438299307</v>
          </cell>
          <cell r="R96">
            <v>2055.270438299307</v>
          </cell>
          <cell r="S96">
            <v>2055.270438299307</v>
          </cell>
          <cell r="T96">
            <v>2055.270438299307</v>
          </cell>
        </row>
        <row r="97">
          <cell r="B97">
            <v>848</v>
          </cell>
          <cell r="C97">
            <v>16659.5</v>
          </cell>
          <cell r="H97">
            <v>199914</v>
          </cell>
          <cell r="I97">
            <v>39289</v>
          </cell>
          <cell r="J97">
            <v>26555</v>
          </cell>
          <cell r="K97">
            <v>27894</v>
          </cell>
          <cell r="L97">
            <v>32075</v>
          </cell>
          <cell r="M97">
            <v>26887</v>
          </cell>
          <cell r="N97">
            <v>27453</v>
          </cell>
          <cell r="O97">
            <v>33920</v>
          </cell>
          <cell r="P97">
            <v>30426</v>
          </cell>
          <cell r="Q97">
            <v>30341.236981870679</v>
          </cell>
          <cell r="R97">
            <v>30341.236981870679</v>
          </cell>
          <cell r="S97">
            <v>30341.236981870679</v>
          </cell>
          <cell r="T97">
            <v>30341.236981870679</v>
          </cell>
          <cell r="U97">
            <v>365863.94792748266</v>
          </cell>
          <cell r="V97">
            <v>358000</v>
          </cell>
          <cell r="W97">
            <v>304000</v>
          </cell>
        </row>
        <row r="98">
          <cell r="B98">
            <v>849</v>
          </cell>
          <cell r="C98">
            <v>2462.75</v>
          </cell>
          <cell r="E98">
            <v>84491</v>
          </cell>
          <cell r="F98">
            <v>66979</v>
          </cell>
          <cell r="G98">
            <v>54524</v>
          </cell>
          <cell r="H98">
            <v>48620</v>
          </cell>
          <cell r="I98">
            <v>7145</v>
          </cell>
          <cell r="J98">
            <v>1517</v>
          </cell>
          <cell r="K98">
            <v>2928</v>
          </cell>
          <cell r="L98">
            <v>1645</v>
          </cell>
          <cell r="M98">
            <v>3963</v>
          </cell>
          <cell r="N98">
            <v>2916</v>
          </cell>
          <cell r="O98">
            <v>4974</v>
          </cell>
          <cell r="P98">
            <v>-2755</v>
          </cell>
          <cell r="Q98">
            <v>2771.4258361634111</v>
          </cell>
          <cell r="R98">
            <v>2771.4258361634111</v>
          </cell>
          <cell r="S98">
            <v>2771.4258361634111</v>
          </cell>
          <cell r="T98">
            <v>2771.4258361634111</v>
          </cell>
          <cell r="U98">
            <v>58201.703344653652</v>
          </cell>
          <cell r="V98">
            <v>49053</v>
          </cell>
          <cell r="W98">
            <v>54500</v>
          </cell>
        </row>
        <row r="99">
          <cell r="B99">
            <v>861</v>
          </cell>
          <cell r="C99">
            <v>635.58333333333337</v>
          </cell>
          <cell r="E99">
            <v>13394</v>
          </cell>
          <cell r="F99">
            <v>13008</v>
          </cell>
          <cell r="G99">
            <v>8843</v>
          </cell>
          <cell r="H99">
            <v>7627</v>
          </cell>
          <cell r="I99">
            <v>868</v>
          </cell>
          <cell r="J99">
            <v>248</v>
          </cell>
          <cell r="K99">
            <v>640</v>
          </cell>
          <cell r="L99">
            <v>167</v>
          </cell>
          <cell r="M99">
            <v>230</v>
          </cell>
          <cell r="N99">
            <v>483</v>
          </cell>
          <cell r="O99">
            <v>174</v>
          </cell>
          <cell r="P99">
            <v>23</v>
          </cell>
          <cell r="Q99">
            <v>351.5626827497847</v>
          </cell>
          <cell r="R99">
            <v>351.5626827497847</v>
          </cell>
          <cell r="S99">
            <v>351.5626827497847</v>
          </cell>
          <cell r="T99">
            <v>351.5626827497847</v>
          </cell>
          <cell r="U99">
            <v>4239.2507309991379</v>
          </cell>
          <cell r="V99">
            <v>6200</v>
          </cell>
          <cell r="W99">
            <v>0</v>
          </cell>
        </row>
        <row r="100">
          <cell r="B100">
            <v>870</v>
          </cell>
          <cell r="C100">
            <v>2383.3333333333335</v>
          </cell>
          <cell r="H100">
            <v>28600</v>
          </cell>
          <cell r="I100">
            <v>510</v>
          </cell>
          <cell r="J100">
            <v>538</v>
          </cell>
          <cell r="K100">
            <v>149</v>
          </cell>
          <cell r="L100">
            <v>3424</v>
          </cell>
          <cell r="M100">
            <v>31</v>
          </cell>
          <cell r="N100">
            <v>5800</v>
          </cell>
          <cell r="O100">
            <v>176</v>
          </cell>
          <cell r="P100">
            <v>981</v>
          </cell>
          <cell r="Q100">
            <v>1440.6251973322451</v>
          </cell>
          <cell r="R100">
            <v>1440.6251973322451</v>
          </cell>
          <cell r="S100">
            <v>1440.6251973322451</v>
          </cell>
          <cell r="T100">
            <v>1440.6251973322451</v>
          </cell>
          <cell r="U100">
            <v>17371.50078932898</v>
          </cell>
          <cell r="V100">
            <v>23000</v>
          </cell>
          <cell r="W100">
            <v>23000</v>
          </cell>
        </row>
        <row r="101">
          <cell r="B101">
            <v>879</v>
          </cell>
          <cell r="C101">
            <v>3416.0833333333335</v>
          </cell>
          <cell r="H101">
            <v>40993</v>
          </cell>
          <cell r="I101">
            <v>3579</v>
          </cell>
          <cell r="J101">
            <v>8352</v>
          </cell>
          <cell r="K101">
            <v>4474</v>
          </cell>
          <cell r="L101">
            <v>6132</v>
          </cell>
          <cell r="M101">
            <v>8533</v>
          </cell>
          <cell r="N101">
            <v>6372</v>
          </cell>
          <cell r="O101">
            <v>10010</v>
          </cell>
          <cell r="P101">
            <v>5171</v>
          </cell>
          <cell r="Q101">
            <v>6530.2799344659106</v>
          </cell>
          <cell r="R101">
            <v>6530.2799344659106</v>
          </cell>
          <cell r="S101">
            <v>6530.2799344659106</v>
          </cell>
          <cell r="T101">
            <v>6530.2799344659106</v>
          </cell>
          <cell r="U101">
            <v>78744.119737863657</v>
          </cell>
          <cell r="V101">
            <v>56900</v>
          </cell>
          <cell r="W101">
            <v>149886</v>
          </cell>
        </row>
        <row r="102">
          <cell r="B102">
            <v>902</v>
          </cell>
          <cell r="C102">
            <v>0</v>
          </cell>
          <cell r="H102">
            <v>0</v>
          </cell>
          <cell r="I102">
            <v>14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1.7373376486046546</v>
          </cell>
          <cell r="R102">
            <v>1.7373376486046546</v>
          </cell>
          <cell r="S102">
            <v>1.7373376486046546</v>
          </cell>
          <cell r="T102">
            <v>1.7373376486046546</v>
          </cell>
          <cell r="U102">
            <v>20.949350594418618</v>
          </cell>
        </row>
        <row r="103">
          <cell r="B103">
            <v>903</v>
          </cell>
          <cell r="C103">
            <v>317.75</v>
          </cell>
          <cell r="E103">
            <v>4097</v>
          </cell>
          <cell r="F103">
            <v>5232</v>
          </cell>
          <cell r="G103">
            <v>7310</v>
          </cell>
          <cell r="H103">
            <v>3813</v>
          </cell>
          <cell r="I103">
            <v>379</v>
          </cell>
          <cell r="J103">
            <v>257</v>
          </cell>
          <cell r="K103">
            <v>93</v>
          </cell>
          <cell r="L103">
            <v>1079</v>
          </cell>
          <cell r="M103">
            <v>15</v>
          </cell>
          <cell r="N103">
            <v>0</v>
          </cell>
          <cell r="O103">
            <v>2049</v>
          </cell>
          <cell r="P103">
            <v>593</v>
          </cell>
          <cell r="Q103">
            <v>554.08661435855583</v>
          </cell>
          <cell r="R103">
            <v>554.08661435855583</v>
          </cell>
          <cell r="S103">
            <v>554.08661435855583</v>
          </cell>
          <cell r="T103">
            <v>554.08661435855583</v>
          </cell>
          <cell r="U103">
            <v>6681.3464574342215</v>
          </cell>
          <cell r="V103">
            <v>6000</v>
          </cell>
          <cell r="W103">
            <v>5500</v>
          </cell>
        </row>
        <row r="104">
          <cell r="B104">
            <v>905</v>
          </cell>
          <cell r="C104">
            <v>2900.5</v>
          </cell>
          <cell r="E104">
            <v>32712</v>
          </cell>
          <cell r="F104">
            <v>29921</v>
          </cell>
          <cell r="G104">
            <v>37543</v>
          </cell>
          <cell r="H104">
            <v>34806</v>
          </cell>
          <cell r="I104">
            <v>4211</v>
          </cell>
          <cell r="J104">
            <v>2418</v>
          </cell>
          <cell r="K104">
            <v>3406</v>
          </cell>
          <cell r="L104">
            <v>3034</v>
          </cell>
          <cell r="M104">
            <v>3619</v>
          </cell>
          <cell r="N104">
            <v>6629</v>
          </cell>
          <cell r="O104">
            <v>7371</v>
          </cell>
          <cell r="P104">
            <v>5747</v>
          </cell>
          <cell r="Q104">
            <v>4521.4212304936136</v>
          </cell>
          <cell r="R104">
            <v>4521.4212304936136</v>
          </cell>
          <cell r="S104">
            <v>4521.4212304936136</v>
          </cell>
          <cell r="T104">
            <v>4521.4212304936136</v>
          </cell>
          <cell r="U104">
            <v>54520.684921974462</v>
          </cell>
          <cell r="V104">
            <v>54170</v>
          </cell>
          <cell r="W104">
            <v>56000</v>
          </cell>
        </row>
        <row r="105">
          <cell r="B105">
            <v>906</v>
          </cell>
          <cell r="C105">
            <v>6355.583333333333</v>
          </cell>
          <cell r="E105">
            <v>121826</v>
          </cell>
          <cell r="F105">
            <v>98741</v>
          </cell>
          <cell r="G105">
            <v>79933</v>
          </cell>
          <cell r="H105">
            <v>76267</v>
          </cell>
          <cell r="I105">
            <v>5907</v>
          </cell>
          <cell r="J105">
            <v>4235</v>
          </cell>
          <cell r="K105">
            <v>10434</v>
          </cell>
          <cell r="L105">
            <v>5212</v>
          </cell>
          <cell r="M105">
            <v>9386</v>
          </cell>
          <cell r="N105">
            <v>4660</v>
          </cell>
          <cell r="O105">
            <v>4618</v>
          </cell>
          <cell r="P105">
            <v>7157</v>
          </cell>
          <cell r="Q105">
            <v>6404.4470504884011</v>
          </cell>
          <cell r="R105">
            <v>6404.4470504884011</v>
          </cell>
          <cell r="S105">
            <v>6404.4470504884011</v>
          </cell>
          <cell r="T105">
            <v>6404.4470504884011</v>
          </cell>
          <cell r="U105">
            <v>77226.788201953605</v>
          </cell>
          <cell r="V105">
            <v>76329</v>
          </cell>
          <cell r="W105">
            <v>90000</v>
          </cell>
        </row>
        <row r="106">
          <cell r="B106">
            <v>908</v>
          </cell>
          <cell r="C106">
            <v>2351.5833333333335</v>
          </cell>
          <cell r="E106" t="str">
            <v>Voir le B846</v>
          </cell>
        </row>
        <row r="107">
          <cell r="B107">
            <v>910</v>
          </cell>
          <cell r="C107">
            <v>119.16666666666667</v>
          </cell>
          <cell r="E107">
            <v>3301</v>
          </cell>
          <cell r="F107">
            <v>2299</v>
          </cell>
          <cell r="G107">
            <v>1698</v>
          </cell>
          <cell r="H107">
            <v>1430</v>
          </cell>
          <cell r="I107">
            <v>205</v>
          </cell>
          <cell r="J107">
            <v>142</v>
          </cell>
          <cell r="K107">
            <v>-33</v>
          </cell>
          <cell r="L107">
            <v>43</v>
          </cell>
          <cell r="M107">
            <v>66</v>
          </cell>
          <cell r="N107">
            <v>63</v>
          </cell>
          <cell r="O107">
            <v>127</v>
          </cell>
          <cell r="P107">
            <v>81</v>
          </cell>
          <cell r="Q107">
            <v>86.122309152259334</v>
          </cell>
          <cell r="R107">
            <v>86.122309152259334</v>
          </cell>
          <cell r="S107">
            <v>86.122309152259334</v>
          </cell>
          <cell r="T107">
            <v>86.122309152259334</v>
          </cell>
          <cell r="U107">
            <v>1038.4892366090371</v>
          </cell>
          <cell r="V107">
            <v>1400</v>
          </cell>
          <cell r="W107">
            <v>1500</v>
          </cell>
        </row>
        <row r="108">
          <cell r="B108">
            <v>914</v>
          </cell>
          <cell r="C108">
            <v>1827.25</v>
          </cell>
          <cell r="E108">
            <v>32150</v>
          </cell>
          <cell r="F108">
            <v>39084</v>
          </cell>
          <cell r="I108">
            <v>3279</v>
          </cell>
          <cell r="J108">
            <v>2321</v>
          </cell>
          <cell r="K108">
            <v>206</v>
          </cell>
          <cell r="L108">
            <v>1279</v>
          </cell>
          <cell r="M108">
            <v>-2391</v>
          </cell>
          <cell r="N108">
            <v>5918</v>
          </cell>
          <cell r="O108">
            <v>2492</v>
          </cell>
          <cell r="P108">
            <v>6117</v>
          </cell>
          <cell r="Q108">
            <v>2385.2404959878613</v>
          </cell>
          <cell r="R108">
            <v>2385.2404959878613</v>
          </cell>
          <cell r="S108">
            <v>2385.2404959878613</v>
          </cell>
          <cell r="T108">
            <v>2385.2404959878613</v>
          </cell>
        </row>
        <row r="110">
          <cell r="B110" t="str">
            <v>S/total</v>
          </cell>
          <cell r="E110">
            <v>765992</v>
          </cell>
          <cell r="F110">
            <v>740653</v>
          </cell>
          <cell r="G110">
            <v>580171</v>
          </cell>
          <cell r="H110">
            <v>1024237</v>
          </cell>
          <cell r="I110">
            <v>133855</v>
          </cell>
          <cell r="J110">
            <v>95376</v>
          </cell>
          <cell r="K110">
            <v>75876</v>
          </cell>
          <cell r="L110">
            <v>100086</v>
          </cell>
          <cell r="M110">
            <v>109995</v>
          </cell>
          <cell r="N110">
            <v>111955</v>
          </cell>
          <cell r="O110">
            <v>125112</v>
          </cell>
          <cell r="P110">
            <v>91693</v>
          </cell>
          <cell r="Q110">
            <v>104730.18813318579</v>
          </cell>
          <cell r="R110">
            <v>104730.18813318579</v>
          </cell>
          <cell r="S110">
            <v>104730.18813318579</v>
          </cell>
          <cell r="T110">
            <v>104730.18813318579</v>
          </cell>
          <cell r="U110">
            <v>1268381.7087955945</v>
          </cell>
          <cell r="V110">
            <v>1220238</v>
          </cell>
          <cell r="W110">
            <v>1289812</v>
          </cell>
        </row>
        <row r="111">
          <cell r="C111">
            <v>706436.58333333326</v>
          </cell>
        </row>
        <row r="112">
          <cell r="B112" t="str">
            <v>TOT</v>
          </cell>
          <cell r="E112">
            <v>10490079</v>
          </cell>
          <cell r="F112">
            <v>10767356</v>
          </cell>
          <cell r="G112">
            <v>9709067</v>
          </cell>
          <cell r="H112">
            <v>8377239</v>
          </cell>
          <cell r="I112">
            <v>1029060</v>
          </cell>
          <cell r="J112">
            <v>941162</v>
          </cell>
          <cell r="K112">
            <v>928425</v>
          </cell>
          <cell r="L112">
            <v>944996</v>
          </cell>
          <cell r="M112">
            <v>808198</v>
          </cell>
          <cell r="N112">
            <v>898836</v>
          </cell>
          <cell r="O112">
            <v>793112</v>
          </cell>
          <cell r="P112">
            <v>962316</v>
          </cell>
          <cell r="Q112">
            <v>906655.09151133639</v>
          </cell>
          <cell r="R112">
            <v>906655.09151133639</v>
          </cell>
          <cell r="S112">
            <v>906655.09151133639</v>
          </cell>
          <cell r="T112">
            <v>906655.09151133639</v>
          </cell>
          <cell r="U112">
            <v>10967000.322308199</v>
          </cell>
          <cell r="V112">
            <v>10670830</v>
          </cell>
          <cell r="W112">
            <v>9678252</v>
          </cell>
        </row>
        <row r="113">
          <cell r="B113" t="str">
            <v>en  US $/T -------------------------------------------------------------------------------------------------</v>
          </cell>
          <cell r="C113" t="e">
            <v>#DIV/0!</v>
          </cell>
          <cell r="I113" t="e">
            <v>#DIV/0!</v>
          </cell>
          <cell r="J113" t="e">
            <v>#DIV/0!</v>
          </cell>
          <cell r="K113" t="e">
            <v>#DIV/0!</v>
          </cell>
          <cell r="L113" t="e">
            <v>#DIV/0!</v>
          </cell>
          <cell r="M113" t="e">
            <v>#DIV/0!</v>
          </cell>
          <cell r="N113" t="e">
            <v>#DIV/0!</v>
          </cell>
          <cell r="O113" t="e">
            <v>#DIV/0!</v>
          </cell>
          <cell r="P113" t="e">
            <v>#DIV/0!</v>
          </cell>
          <cell r="Q113" t="e">
            <v>#DIV/0!</v>
          </cell>
          <cell r="R113" t="e">
            <v>#DIV/0!</v>
          </cell>
          <cell r="S113" t="e">
            <v>#DIV/0!</v>
          </cell>
          <cell r="T113" t="e">
            <v>#DIV/0!</v>
          </cell>
          <cell r="U113">
            <v>17.527569637698896</v>
          </cell>
        </row>
      </sheetData>
      <sheetData sheetId="2">
        <row r="6">
          <cell r="B6" t="str">
            <v>FRIGUIA</v>
          </cell>
        </row>
      </sheetData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электроснабжение"/>
      <sheetName val="теплоснабжение"/>
      <sheetName val="ВиВ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  <sheetName val="FES"/>
      <sheetName val="2001"/>
      <sheetName val="Контроль"/>
      <sheetName val="БДДС_нов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цены цехов"/>
      <sheetName val="Макро"/>
      <sheetName val="Калькуляции"/>
      <sheetName val="ВиВ"/>
      <sheetName val="Дебиторка"/>
      <sheetName val="имена"/>
      <sheetName val="P2.1"/>
      <sheetName val="ЦФО"/>
      <sheetName val="ПФВ-0.5"/>
      <sheetName val="____________"/>
      <sheetName val="s"/>
      <sheetName val="Д_коммерческий"/>
      <sheetName val="ТЭР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-4"/>
      <sheetName val="М-5"/>
      <sheetName val="М-6"/>
      <sheetName val="М-7"/>
      <sheetName val="М-9"/>
      <sheetName val="М-10"/>
      <sheetName val="М-11"/>
      <sheetName val="М-12"/>
      <sheetName val="M-13"/>
      <sheetName val="М-14"/>
      <sheetName val="УФ-25энергия"/>
      <sheetName val="УФ-52эл"/>
      <sheetName val="УФ-52т"/>
      <sheetName val="1 "/>
      <sheetName val="2 "/>
      <sheetName val="3 "/>
      <sheetName val="4"/>
      <sheetName val="FES"/>
      <sheetName val="График"/>
      <sheetName val="ТоКС-э"/>
      <sheetName val="ТоКС_э"/>
      <sheetName val="2001"/>
      <sheetName val="Лист1"/>
      <sheetName val="июнь9"/>
      <sheetName val="Отопление"/>
      <sheetName val="Доходы"/>
      <sheetName val="Январь"/>
      <sheetName val="1.2.1"/>
      <sheetName val="2.2.4"/>
      <sheetName val="Вода для ГВС"/>
      <sheetName val="СИС-Имена и ссылки"/>
      <sheetName val="постоянные затраты"/>
      <sheetName val="#ССЫЛКА"/>
      <sheetName val="оборудование"/>
      <sheetName val="ЭФ-2013_теплоснабжение"/>
      <sheetName val="SMetstrai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  <sheetName val="списки ФП"/>
      <sheetName val="оборудование"/>
      <sheetName val="Оборудование_стоим"/>
      <sheetName val="Коэфф"/>
      <sheetName val="Лист1"/>
      <sheetName val="АнализБДРиБДДС"/>
      <sheetName val="анализБДРиИнвПр"/>
      <sheetName val="транспортПочасовой"/>
      <sheetName val="ТЭР"/>
      <sheetName val="БДДС"/>
      <sheetName val="Затраты на 1 эл"/>
      <sheetName val="ТранспМашЧас"/>
      <sheetName val="расчетБезТранспорта"/>
      <sheetName val="удорож"/>
      <sheetName val="только 2007"/>
      <sheetName val="Для управления"/>
      <sheetName val="ФОТскоррект"/>
      <sheetName val="БДРуточн"/>
      <sheetName val="Оплата"/>
      <sheetName val="Исполнение"/>
      <sheetName val="Имя"/>
      <sheetName val="ТоКС-э"/>
      <sheetName val="Ввод"/>
      <sheetName val="списки"/>
      <sheetName val="ПФВ-0.5"/>
      <sheetName val="имена"/>
      <sheetName val="Макро"/>
      <sheetName val="Граф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E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E64">
            <v>8248.2999999999993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E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E67">
            <v>10428.02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E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E178">
            <v>2913.15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E401">
            <v>18558.7</v>
          </cell>
          <cell r="G401">
            <v>10035.782511695654</v>
          </cell>
        </row>
        <row r="1400">
          <cell r="A1400" t="str">
            <v>ЦЕХОВАЯ СЕБЕСТОИМОСТЬ</v>
          </cell>
          <cell r="E1400">
            <v>13350.72</v>
          </cell>
          <cell r="G1400">
            <v>912534.848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биторка"/>
      <sheetName val="laroux"/>
      <sheetName val="Лист1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  <sheetName val="Калькуляции"/>
      <sheetName val="списки ФП"/>
      <sheetName val="Панель управления и проверки"/>
    </sheetNames>
    <sheetDataSet>
      <sheetData sheetId="0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  <sheetName val="Макро"/>
      <sheetName val="Лист1"/>
      <sheetName val="БДДС_нов"/>
      <sheetName val="заявка_на_произ"/>
      <sheetName val="Оборудование_стоим"/>
      <sheetName val="Дебиторка"/>
      <sheetName val="инвестиции"/>
      <sheetName val="июнь9"/>
      <sheetName val="1.2.1"/>
      <sheetName val="2.2.4"/>
      <sheetName val="Калькуляции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9">
          <cell r="D9">
            <v>0.65</v>
          </cell>
        </row>
        <row r="10">
          <cell r="D10">
            <v>76.95</v>
          </cell>
        </row>
        <row r="13">
          <cell r="D13">
            <v>138.6</v>
          </cell>
        </row>
        <row r="14">
          <cell r="D14">
            <v>15.52</v>
          </cell>
        </row>
        <row r="15">
          <cell r="D15">
            <v>31.12</v>
          </cell>
        </row>
        <row r="16">
          <cell r="D16">
            <v>450.56</v>
          </cell>
        </row>
        <row r="17">
          <cell r="D17">
            <v>690.42</v>
          </cell>
        </row>
        <row r="19">
          <cell r="D19">
            <v>104.26</v>
          </cell>
        </row>
        <row r="20">
          <cell r="D20">
            <v>59.09</v>
          </cell>
        </row>
        <row r="21">
          <cell r="D21">
            <v>55.78</v>
          </cell>
        </row>
        <row r="22">
          <cell r="D22">
            <v>3231</v>
          </cell>
        </row>
        <row r="25">
          <cell r="D25">
            <v>239.88</v>
          </cell>
        </row>
        <row r="26">
          <cell r="D26">
            <v>24.248999999999999</v>
          </cell>
        </row>
        <row r="29">
          <cell r="D29">
            <v>174.8</v>
          </cell>
        </row>
        <row r="30">
          <cell r="D30">
            <v>840.72</v>
          </cell>
        </row>
        <row r="31">
          <cell r="D31">
            <v>81.010000000000005</v>
          </cell>
        </row>
        <row r="34">
          <cell r="D34">
            <v>18.79</v>
          </cell>
        </row>
        <row r="35">
          <cell r="D35">
            <v>449.71</v>
          </cell>
        </row>
        <row r="41">
          <cell r="D41">
            <v>19.87</v>
          </cell>
        </row>
        <row r="44">
          <cell r="D44">
            <v>0.77</v>
          </cell>
        </row>
        <row r="47">
          <cell r="D47">
            <v>0.18</v>
          </cell>
        </row>
        <row r="50">
          <cell r="D50">
            <v>0.44</v>
          </cell>
        </row>
        <row r="52">
          <cell r="D52">
            <v>1.6519999999999999</v>
          </cell>
        </row>
        <row r="54">
          <cell r="D54">
            <v>1287.18</v>
          </cell>
        </row>
        <row r="56">
          <cell r="D56">
            <v>1818.22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  <sheetName val="Контроль"/>
      <sheetName val="Дебиторка"/>
      <sheetName val="титул БДР"/>
      <sheetName val="Personnel"/>
      <sheetName val="Main"/>
      <sheetName val="Лист1"/>
      <sheetName val="цены цехов"/>
    </sheetNames>
    <sheetDataSet>
      <sheetData sheetId="0" refreshError="1">
        <row r="2">
          <cell r="C2" t="str">
            <v>Бюджет движения денежных средств ЗАО "КЭС" на 2005г., USD</v>
          </cell>
        </row>
        <row r="4">
          <cell r="C4" t="str">
            <v>Наименование статей</v>
          </cell>
          <cell r="E4" t="str">
            <v>январь</v>
          </cell>
          <cell r="F4" t="str">
            <v>февраль</v>
          </cell>
          <cell r="G4" t="str">
            <v>март</v>
          </cell>
          <cell r="H4" t="str">
            <v>1 квартал</v>
          </cell>
        </row>
        <row r="7">
          <cell r="C7" t="str">
            <v>Остаток денежных средств на начало периода</v>
          </cell>
          <cell r="E7">
            <v>2058743</v>
          </cell>
          <cell r="F7">
            <v>1487383.6345000928</v>
          </cell>
          <cell r="G7">
            <v>1666617.7970000943</v>
          </cell>
          <cell r="H7">
            <v>2058743</v>
          </cell>
        </row>
        <row r="8">
          <cell r="C8" t="str">
            <v>Остаток средств на р/c</v>
          </cell>
          <cell r="E8">
            <v>0</v>
          </cell>
          <cell r="F8">
            <v>0</v>
          </cell>
          <cell r="G8">
            <v>0</v>
          </cell>
        </row>
        <row r="9">
          <cell r="C9" t="str">
            <v>КЭС</v>
          </cell>
        </row>
        <row r="10">
          <cell r="C10" t="str">
            <v>Инфраструктура-резиденты</v>
          </cell>
        </row>
        <row r="11">
          <cell r="C11" t="str">
            <v>Остаток ср. на вал. счете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КЭС</v>
          </cell>
        </row>
        <row r="13">
          <cell r="C13" t="str">
            <v>Инфраструктура-резиденты</v>
          </cell>
        </row>
        <row r="14">
          <cell r="C14" t="str">
            <v>Инфраструктура-нерезиденты</v>
          </cell>
        </row>
        <row r="15">
          <cell r="C15" t="str">
            <v>Спец. счета в банках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>КЭС</v>
          </cell>
        </row>
        <row r="17">
          <cell r="C17" t="str">
            <v>Инфраструктура-резиденты</v>
          </cell>
        </row>
        <row r="18">
          <cell r="C18" t="str">
            <v>Инфраструктура-нерезиденты</v>
          </cell>
        </row>
        <row r="19">
          <cell r="C19" t="str">
            <v>Остаток средств в кассе</v>
          </cell>
        </row>
        <row r="21">
          <cell r="C21" t="str">
            <v>ОПЕРАЦИОННАЯ ДЕЯТЕЛЬНОСТЬ</v>
          </cell>
        </row>
        <row r="22">
          <cell r="C22" t="str">
            <v>ПОСТУПЛЕНИЯ</v>
          </cell>
          <cell r="E22">
            <v>179075</v>
          </cell>
          <cell r="F22">
            <v>179075</v>
          </cell>
          <cell r="G22">
            <v>177965</v>
          </cell>
          <cell r="H22">
            <v>536115</v>
          </cell>
        </row>
        <row r="23">
          <cell r="C23" t="str">
            <v xml:space="preserve">Поступления по агентским договорам 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C24" t="str">
            <v>Поступления по консультационным договорам (для финансирования операционной деятельности)</v>
          </cell>
        </row>
        <row r="25">
          <cell r="C25" t="str">
            <v>Услуги по управлению активами</v>
          </cell>
          <cell r="E25">
            <v>56500</v>
          </cell>
          <cell r="F25">
            <v>56500</v>
          </cell>
          <cell r="G25">
            <v>56500</v>
          </cell>
          <cell r="H25">
            <v>169500</v>
          </cell>
        </row>
        <row r="26">
          <cell r="C26" t="str">
            <v>Доход от ДУ ОАО "Иркутскэнерго"</v>
          </cell>
          <cell r="E26">
            <v>56500</v>
          </cell>
          <cell r="F26">
            <v>56500</v>
          </cell>
          <cell r="G26">
            <v>56500</v>
          </cell>
          <cell r="H26">
            <v>169500</v>
          </cell>
        </row>
        <row r="27">
          <cell r="C27" t="str">
            <v>Доходы от управления (РГХ)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C28" t="str">
            <v>Поступления в оплату централизованных функций</v>
          </cell>
          <cell r="E28">
            <v>71494</v>
          </cell>
          <cell r="F28">
            <v>71494</v>
          </cell>
          <cell r="G28">
            <v>71494</v>
          </cell>
          <cell r="H28">
            <v>214482</v>
          </cell>
        </row>
        <row r="29">
          <cell r="C29" t="str">
            <v>ФЦП</v>
          </cell>
          <cell r="H29">
            <v>0</v>
          </cell>
        </row>
        <row r="30">
          <cell r="C30" t="str">
            <v>МЭБ (1 полугодие)</v>
          </cell>
          <cell r="E30">
            <v>23066</v>
          </cell>
          <cell r="F30">
            <v>23066</v>
          </cell>
          <cell r="G30">
            <v>23066</v>
          </cell>
          <cell r="H30">
            <v>69198</v>
          </cell>
        </row>
        <row r="31">
          <cell r="C31" t="str">
            <v>Энергетическое строительство</v>
          </cell>
          <cell r="E31">
            <v>13811</v>
          </cell>
          <cell r="F31">
            <v>13811</v>
          </cell>
          <cell r="G31">
            <v>13811</v>
          </cell>
          <cell r="H31">
            <v>41433</v>
          </cell>
        </row>
        <row r="32">
          <cell r="C32" t="str">
            <v>ГазХолдинг</v>
          </cell>
        </row>
        <row r="33">
          <cell r="C33" t="str">
            <v>КЭС-Бизнессервис</v>
          </cell>
        </row>
        <row r="34">
          <cell r="C34" t="str">
            <v>Энергетические решения</v>
          </cell>
          <cell r="E34">
            <v>16417</v>
          </cell>
          <cell r="F34">
            <v>16417</v>
          </cell>
          <cell r="G34">
            <v>16417</v>
          </cell>
          <cell r="H34">
            <v>49251</v>
          </cell>
        </row>
        <row r="35">
          <cell r="C35" t="str">
            <v>Трейдинг</v>
          </cell>
          <cell r="E35">
            <v>18200</v>
          </cell>
          <cell r="F35">
            <v>18200</v>
          </cell>
          <cell r="G35">
            <v>18200</v>
          </cell>
          <cell r="H35">
            <v>54600</v>
          </cell>
        </row>
        <row r="36">
          <cell r="C36" t="str">
            <v>Прочие доходы и возмещения</v>
          </cell>
          <cell r="E36">
            <v>51081</v>
          </cell>
          <cell r="F36">
            <v>51081</v>
          </cell>
          <cell r="G36">
            <v>49971</v>
          </cell>
          <cell r="H36">
            <v>152133</v>
          </cell>
        </row>
        <row r="37">
          <cell r="C37" t="str">
            <v>Консалтинг</v>
          </cell>
        </row>
        <row r="38">
          <cell r="C38" t="str">
            <v>Поступления от субаренды, сублизинга</v>
          </cell>
          <cell r="E38">
            <v>51081</v>
          </cell>
          <cell r="F38">
            <v>51081</v>
          </cell>
          <cell r="G38">
            <v>49971</v>
          </cell>
          <cell r="H38">
            <v>152133</v>
          </cell>
        </row>
        <row r="39">
          <cell r="C39" t="str">
            <v>Поступления от продажи ОС и НМА (менее 10 тыс. долл.)</v>
          </cell>
        </row>
        <row r="40">
          <cell r="C40" t="str">
            <v>Прочие поступления</v>
          </cell>
        </row>
        <row r="41">
          <cell r="C41" t="str">
            <v>ВЫПЛАТЫ (АУР)</v>
          </cell>
          <cell r="E41">
            <v>861201.58847232128</v>
          </cell>
          <cell r="F41">
            <v>1030837.1353167663</v>
          </cell>
          <cell r="G41">
            <v>1281082.1635990264</v>
          </cell>
          <cell r="H41">
            <v>3173120.8873881139</v>
          </cell>
        </row>
        <row r="42">
          <cell r="C42" t="str">
            <v>Оплата централизованных функций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C43" t="str">
            <v>Оплата централизованных функций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C44" t="str">
            <v>Вознаграждение персоналу</v>
          </cell>
          <cell r="E44">
            <v>381318.02063218394</v>
          </cell>
          <cell r="F44">
            <v>389409.81028735632</v>
          </cell>
          <cell r="G44">
            <v>388800.6473563218</v>
          </cell>
          <cell r="H44">
            <v>1159528.4782758621</v>
          </cell>
        </row>
        <row r="45">
          <cell r="C45" t="str">
            <v>Оклад NET</v>
          </cell>
          <cell r="E45">
            <v>284405</v>
          </cell>
          <cell r="F45">
            <v>255695</v>
          </cell>
          <cell r="G45">
            <v>265320</v>
          </cell>
          <cell r="H45">
            <v>805420</v>
          </cell>
        </row>
        <row r="46">
          <cell r="C46" t="str">
            <v>Премия NET</v>
          </cell>
          <cell r="E46">
            <v>14220.25</v>
          </cell>
          <cell r="F46">
            <v>12784.75</v>
          </cell>
          <cell r="G46">
            <v>13266</v>
          </cell>
          <cell r="H46">
            <v>40271</v>
          </cell>
        </row>
        <row r="47">
          <cell r="C47" t="str">
            <v>Иные выплаты персоналу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НДФЛ</v>
          </cell>
          <cell r="E48">
            <v>44622.163793103457</v>
          </cell>
          <cell r="F48">
            <v>40117.663793103449</v>
          </cell>
          <cell r="G48">
            <v>41627.79310344829</v>
          </cell>
          <cell r="H48">
            <v>126367.62068965519</v>
          </cell>
        </row>
        <row r="49">
          <cell r="C49" t="str">
            <v>ЕСН</v>
          </cell>
          <cell r="E49">
            <v>35106.240172413796</v>
          </cell>
          <cell r="F49">
            <v>77848.02982758623</v>
          </cell>
          <cell r="G49">
            <v>65622.487586206887</v>
          </cell>
          <cell r="H49">
            <v>178576.75758620689</v>
          </cell>
        </row>
        <row r="50">
          <cell r="C50" t="str">
            <v>Соцпакет</v>
          </cell>
          <cell r="E50">
            <v>2964.3666666666668</v>
          </cell>
          <cell r="F50">
            <v>2964.3666666666668</v>
          </cell>
          <cell r="G50">
            <v>2964.3666666666668</v>
          </cell>
          <cell r="H50">
            <v>8893.1</v>
          </cell>
        </row>
        <row r="51">
          <cell r="C51" t="str">
            <v>Расходы на HR</v>
          </cell>
          <cell r="E51">
            <v>34116</v>
          </cell>
          <cell r="F51">
            <v>63566.137931034478</v>
          </cell>
          <cell r="G51">
            <v>50194.413793103449</v>
          </cell>
          <cell r="H51">
            <v>147876.55172413791</v>
          </cell>
        </row>
        <row r="52">
          <cell r="C52" t="str">
            <v>Подбор персонала</v>
          </cell>
          <cell r="E52">
            <v>17000</v>
          </cell>
          <cell r="F52">
            <v>0</v>
          </cell>
          <cell r="G52">
            <v>9000</v>
          </cell>
          <cell r="H52">
            <v>26000</v>
          </cell>
        </row>
        <row r="53">
          <cell r="C53" t="str">
            <v xml:space="preserve">Расходы на развитие персонала </v>
          </cell>
          <cell r="E53">
            <v>14616</v>
          </cell>
          <cell r="F53">
            <v>16066.137931034482</v>
          </cell>
          <cell r="G53">
            <v>38694.413793103449</v>
          </cell>
          <cell r="H53">
            <v>69376.551724137928</v>
          </cell>
        </row>
        <row r="54">
          <cell r="C54" t="str">
            <v>Социальные программы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C55" t="str">
            <v xml:space="preserve">Прочие расходы на персонал </v>
          </cell>
          <cell r="E55">
            <v>2500</v>
          </cell>
          <cell r="F55">
            <v>47500</v>
          </cell>
          <cell r="G55">
            <v>2500</v>
          </cell>
          <cell r="H55">
            <v>52500</v>
          </cell>
        </row>
        <row r="56">
          <cell r="C56" t="str">
            <v>Командировочные</v>
          </cell>
          <cell r="E56">
            <v>31004.999999999996</v>
          </cell>
          <cell r="F56">
            <v>45298.213103448274</v>
          </cell>
          <cell r="G56">
            <v>33967.389655172417</v>
          </cell>
          <cell r="H56">
            <v>110270.60275862069</v>
          </cell>
        </row>
        <row r="57">
          <cell r="C57" t="str">
            <v>Командировочные</v>
          </cell>
          <cell r="E57">
            <v>31004.999999999996</v>
          </cell>
          <cell r="F57">
            <v>45298.213103448274</v>
          </cell>
          <cell r="G57">
            <v>33967.389655172417</v>
          </cell>
          <cell r="H57">
            <v>110270.60275862069</v>
          </cell>
        </row>
        <row r="58">
          <cell r="C58" t="str">
            <v>Представительские</v>
          </cell>
          <cell r="E58">
            <v>8250</v>
          </cell>
          <cell r="F58">
            <v>8250</v>
          </cell>
          <cell r="G58">
            <v>8250</v>
          </cell>
          <cell r="H58">
            <v>24750</v>
          </cell>
        </row>
        <row r="59">
          <cell r="C59" t="str">
            <v>Представительские</v>
          </cell>
          <cell r="E59">
            <v>8250</v>
          </cell>
          <cell r="F59">
            <v>8250</v>
          </cell>
          <cell r="G59">
            <v>8250</v>
          </cell>
          <cell r="H59">
            <v>24750</v>
          </cell>
        </row>
        <row r="60">
          <cell r="C60" t="str">
            <v>Расходы на ИТ</v>
          </cell>
          <cell r="E60">
            <v>141370.66666666669</v>
          </cell>
          <cell r="F60">
            <v>87705</v>
          </cell>
          <cell r="G60">
            <v>70893.333333333343</v>
          </cell>
          <cell r="H60">
            <v>299969</v>
          </cell>
        </row>
        <row r="61">
          <cell r="C61" t="str">
            <v>Мобильная связь</v>
          </cell>
          <cell r="E61">
            <v>17230</v>
          </cell>
          <cell r="F61">
            <v>18280</v>
          </cell>
          <cell r="G61">
            <v>18280</v>
          </cell>
          <cell r="H61">
            <v>53790</v>
          </cell>
        </row>
        <row r="62">
          <cell r="C62" t="str">
            <v>Приобретение компьютеров, оргтехники, средств связи</v>
          </cell>
          <cell r="E62">
            <v>49821</v>
          </cell>
          <cell r="F62">
            <v>8233.3333333333339</v>
          </cell>
          <cell r="G62">
            <v>6816.666666666667</v>
          </cell>
          <cell r="H62">
            <v>64871</v>
          </cell>
        </row>
        <row r="63">
          <cell r="C63" t="str">
            <v>Амортизация ОС и НМА (ИТ)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 t="str">
            <v>Аренда ОС и НМА (ИТ)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 t="str">
            <v>Лизинг ОС и НМА (ИТ)</v>
          </cell>
          <cell r="E65">
            <v>16055</v>
          </cell>
          <cell r="F65">
            <v>16057</v>
          </cell>
          <cell r="G65">
            <v>16058</v>
          </cell>
          <cell r="H65">
            <v>48170</v>
          </cell>
        </row>
        <row r="66">
          <cell r="C66" t="str">
            <v>Информационные услуги</v>
          </cell>
          <cell r="E66">
            <v>19659.666666666668</v>
          </cell>
          <cell r="F66">
            <v>32534.666666666672</v>
          </cell>
          <cell r="G66">
            <v>13134.666666666666</v>
          </cell>
          <cell r="H66">
            <v>65329.000000000007</v>
          </cell>
        </row>
        <row r="67">
          <cell r="C67" t="str">
            <v>Расходные материалы</v>
          </cell>
          <cell r="E67">
            <v>16605</v>
          </cell>
          <cell r="F67">
            <v>0</v>
          </cell>
          <cell r="G67">
            <v>0</v>
          </cell>
          <cell r="H67">
            <v>16605</v>
          </cell>
        </row>
        <row r="68">
          <cell r="C68" t="str">
            <v>Ремонт и эксплуатация (ИТ)</v>
          </cell>
          <cell r="E68">
            <v>0</v>
          </cell>
          <cell r="F68">
            <v>1500</v>
          </cell>
          <cell r="G68">
            <v>0</v>
          </cell>
          <cell r="H68">
            <v>1500</v>
          </cell>
        </row>
        <row r="69">
          <cell r="C69" t="str">
            <v>Страхование (ИТ)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C70" t="str">
            <v>Связь и интернет</v>
          </cell>
          <cell r="E70">
            <v>11000</v>
          </cell>
          <cell r="F70">
            <v>11000</v>
          </cell>
          <cell r="G70">
            <v>11000</v>
          </cell>
          <cell r="H70">
            <v>33000</v>
          </cell>
        </row>
        <row r="71">
          <cell r="C71" t="str">
            <v>Прочие расходы на ИТ</v>
          </cell>
          <cell r="E71">
            <v>11000</v>
          </cell>
          <cell r="F71">
            <v>100</v>
          </cell>
          <cell r="G71">
            <v>5604</v>
          </cell>
          <cell r="H71">
            <v>16704</v>
          </cell>
        </row>
        <row r="72">
          <cell r="C72" t="str">
            <v>Расходы на содержание помещений</v>
          </cell>
          <cell r="E72">
            <v>140645.20000000001</v>
          </cell>
          <cell r="F72">
            <v>125713.2</v>
          </cell>
          <cell r="G72">
            <v>123240.2</v>
          </cell>
          <cell r="H72">
            <v>389598.60000000003</v>
          </cell>
        </row>
        <row r="73">
          <cell r="C73" t="str">
            <v>Приобретение мебели, офис. Оборудования</v>
          </cell>
          <cell r="E73">
            <v>19450</v>
          </cell>
          <cell r="F73">
            <v>5098</v>
          </cell>
          <cell r="G73">
            <v>2600</v>
          </cell>
          <cell r="H73">
            <v>27148</v>
          </cell>
        </row>
        <row r="74">
          <cell r="C74" t="str">
            <v>Амортизация ОС (АХО)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C75" t="str">
            <v>Аренда ОС (АХО)</v>
          </cell>
          <cell r="E75">
            <v>109224.2</v>
          </cell>
          <cell r="F75">
            <v>109224.2</v>
          </cell>
          <cell r="G75">
            <v>109224.2</v>
          </cell>
          <cell r="H75">
            <v>327672.59999999998</v>
          </cell>
        </row>
        <row r="76">
          <cell r="C76" t="str">
            <v>Лизинг ОС (АХО)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C77" t="str">
            <v>Ремонт и эксплуатация (вкл. ремонт по заявке)</v>
          </cell>
          <cell r="E77">
            <v>8411</v>
          </cell>
          <cell r="F77">
            <v>8411</v>
          </cell>
          <cell r="G77">
            <v>8481</v>
          </cell>
          <cell r="H77">
            <v>25303</v>
          </cell>
        </row>
        <row r="78">
          <cell r="C78" t="str">
            <v>Страхование ОС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  <row r="79">
          <cell r="C79" t="str">
            <v>Расходы на АХР (канц.)</v>
          </cell>
          <cell r="E79">
            <v>3560</v>
          </cell>
          <cell r="F79">
            <v>2980</v>
          </cell>
          <cell r="G79">
            <v>2935</v>
          </cell>
          <cell r="H79">
            <v>9475</v>
          </cell>
        </row>
        <row r="80">
          <cell r="C80" t="str">
            <v>Транспорт</v>
          </cell>
          <cell r="E80">
            <v>17173.841638225254</v>
          </cell>
          <cell r="F80">
            <v>22493.295563139931</v>
          </cell>
          <cell r="G80">
            <v>18133.758361774744</v>
          </cell>
          <cell r="H80">
            <v>57800.895563139929</v>
          </cell>
        </row>
        <row r="81">
          <cell r="C81" t="str">
            <v>Амортизация а/м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C82" t="str">
            <v>Аренда а/м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C83" t="str">
            <v xml:space="preserve">Лизинг а/м </v>
          </cell>
          <cell r="E83">
            <v>9441.8416382252562</v>
          </cell>
          <cell r="F83">
            <v>9442.2955631399309</v>
          </cell>
          <cell r="G83">
            <v>9529.7583617747423</v>
          </cell>
          <cell r="H83">
            <v>28413.895563139929</v>
          </cell>
        </row>
        <row r="84">
          <cell r="C84" t="str">
            <v>Ремонт и эксплуатация а/м</v>
          </cell>
          <cell r="E84">
            <v>2312</v>
          </cell>
          <cell r="F84">
            <v>1800</v>
          </cell>
          <cell r="G84">
            <v>2824</v>
          </cell>
          <cell r="H84">
            <v>6936</v>
          </cell>
        </row>
        <row r="85">
          <cell r="C85" t="str">
            <v>ГСМ</v>
          </cell>
          <cell r="E85">
            <v>2540</v>
          </cell>
          <cell r="F85">
            <v>2540</v>
          </cell>
          <cell r="G85">
            <v>2540</v>
          </cell>
          <cell r="H85">
            <v>7620</v>
          </cell>
        </row>
        <row r="86">
          <cell r="C86" t="str">
            <v>Страхование А/м</v>
          </cell>
          <cell r="E86">
            <v>0</v>
          </cell>
          <cell r="F86">
            <v>1218</v>
          </cell>
          <cell r="G86">
            <v>0</v>
          </cell>
          <cell r="H86">
            <v>1218</v>
          </cell>
        </row>
        <row r="87">
          <cell r="C87" t="str">
            <v>Прочие расходы на транспорт</v>
          </cell>
          <cell r="E87">
            <v>2880</v>
          </cell>
          <cell r="F87">
            <v>7493</v>
          </cell>
          <cell r="G87">
            <v>3240</v>
          </cell>
          <cell r="H87">
            <v>13613</v>
          </cell>
        </row>
        <row r="88">
          <cell r="C88" t="str">
            <v>Расходы на консалтинг, аудит</v>
          </cell>
          <cell r="E88">
            <v>14590.000000000007</v>
          </cell>
          <cell r="F88">
            <v>131000</v>
          </cell>
          <cell r="G88">
            <v>50498</v>
          </cell>
          <cell r="H88">
            <v>196088</v>
          </cell>
        </row>
        <row r="89">
          <cell r="C89" t="str">
            <v>Аудиторские услуги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 t="str">
            <v>Консалтинг</v>
          </cell>
          <cell r="E90">
            <v>14590.000000000007</v>
          </cell>
          <cell r="F90">
            <v>9000</v>
          </cell>
          <cell r="G90">
            <v>6498</v>
          </cell>
          <cell r="H90">
            <v>30088.000000000007</v>
          </cell>
        </row>
        <row r="91">
          <cell r="C91" t="str">
            <v>Консалтинг-РГХ</v>
          </cell>
          <cell r="E91">
            <v>0</v>
          </cell>
          <cell r="F91">
            <v>122000</v>
          </cell>
          <cell r="G91">
            <v>44000</v>
          </cell>
          <cell r="H91">
            <v>166000</v>
          </cell>
        </row>
        <row r="92">
          <cell r="C92" t="str">
            <v>Расходы на поддержку решений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C93" t="str">
            <v>Прочие консультационные расходы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C94" t="str">
            <v>Расходы на юридическое сопровождение</v>
          </cell>
          <cell r="E94">
            <v>862</v>
          </cell>
          <cell r="F94">
            <v>862</v>
          </cell>
          <cell r="G94">
            <v>3364</v>
          </cell>
          <cell r="H94">
            <v>5088</v>
          </cell>
        </row>
        <row r="95">
          <cell r="C95" t="str">
            <v>Юридические услуги</v>
          </cell>
          <cell r="E95">
            <v>862</v>
          </cell>
          <cell r="F95">
            <v>862</v>
          </cell>
          <cell r="G95">
            <v>3364</v>
          </cell>
          <cell r="H95">
            <v>5088</v>
          </cell>
        </row>
        <row r="96">
          <cell r="C96" t="str">
            <v>Судебные издержки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C97" t="str">
            <v>Расходы на PR и маркетинг</v>
          </cell>
          <cell r="E97">
            <v>34408.25</v>
          </cell>
          <cell r="F97">
            <v>35653.75</v>
          </cell>
          <cell r="G97">
            <v>27703.75</v>
          </cell>
          <cell r="H97">
            <v>97765.75</v>
          </cell>
        </row>
        <row r="98">
          <cell r="C98" t="str">
            <v>GR-расходы</v>
          </cell>
          <cell r="E98">
            <v>8000</v>
          </cell>
          <cell r="F98">
            <v>9400</v>
          </cell>
          <cell r="G98">
            <v>8000</v>
          </cell>
          <cell r="H98">
            <v>25400</v>
          </cell>
        </row>
        <row r="99">
          <cell r="C99" t="str">
            <v xml:space="preserve">Дизайн, полиграфия и сувенирная продукция </v>
          </cell>
          <cell r="E99">
            <v>16749.666666666664</v>
          </cell>
          <cell r="F99">
            <v>15199.666666666664</v>
          </cell>
          <cell r="G99">
            <v>9450.6666666666679</v>
          </cell>
          <cell r="H99">
            <v>41400</v>
          </cell>
        </row>
        <row r="100">
          <cell r="C100" t="str">
            <v>Размещение рекламы и информации (в т.ч.выставки)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C101" t="str">
            <v>Медиа-мероприятия</v>
          </cell>
          <cell r="E101">
            <v>4600</v>
          </cell>
          <cell r="F101">
            <v>5650</v>
          </cell>
          <cell r="G101">
            <v>4150</v>
          </cell>
          <cell r="H101">
            <v>14400</v>
          </cell>
        </row>
        <row r="102">
          <cell r="C102" t="str">
            <v>PR-мероприятия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C103" t="str">
            <v>Международные проекты и мероприятия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 t="str">
            <v>Прочие PR-расходы</v>
          </cell>
          <cell r="E104">
            <v>5058.583333333333</v>
          </cell>
          <cell r="F104">
            <v>5404.083333333333</v>
          </cell>
          <cell r="G104">
            <v>6103.083333333333</v>
          </cell>
          <cell r="H104">
            <v>16565.75</v>
          </cell>
        </row>
        <row r="105">
          <cell r="C105" t="str">
            <v>Подписка на СМИ и литература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 t="str">
            <v>Транзакционные расходы</v>
          </cell>
          <cell r="E106">
            <v>2363.1737325174822</v>
          </cell>
          <cell r="F106">
            <v>62840.075174825171</v>
          </cell>
          <cell r="G106">
            <v>3571.220935314685</v>
          </cell>
          <cell r="H106">
            <v>68774.469842657345</v>
          </cell>
        </row>
        <row r="107">
          <cell r="C107" t="str">
            <v xml:space="preserve">Банковские комиссии </v>
          </cell>
          <cell r="E107">
            <v>2363.1737325174822</v>
          </cell>
          <cell r="F107">
            <v>2060.0751748251746</v>
          </cell>
          <cell r="G107">
            <v>2071.220935314685</v>
          </cell>
          <cell r="H107">
            <v>6494.4698426573414</v>
          </cell>
        </row>
        <row r="108">
          <cell r="C108" t="str">
            <v xml:space="preserve">Расходы по обслуживанию кредитов и займов  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 t="str">
            <v xml:space="preserve">Прочие операционные расходы 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C110" t="str">
            <v>Брокерские и депозитарные комиссии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</row>
        <row r="111">
          <cell r="C111" t="str">
            <v>Пошлины, штрафы</v>
          </cell>
          <cell r="E111">
            <v>0</v>
          </cell>
          <cell r="F111">
            <v>840</v>
          </cell>
          <cell r="G111">
            <v>0</v>
          </cell>
          <cell r="H111">
            <v>840</v>
          </cell>
        </row>
        <row r="112">
          <cell r="C112" t="str">
            <v>Расходы на регистрацию</v>
          </cell>
          <cell r="E112">
            <v>0</v>
          </cell>
          <cell r="F112">
            <v>59940</v>
          </cell>
          <cell r="G112">
            <v>1500</v>
          </cell>
          <cell r="H112">
            <v>61440</v>
          </cell>
        </row>
        <row r="113">
          <cell r="C113" t="str">
            <v>Расходы на инфраструктуру</v>
          </cell>
          <cell r="E113">
            <v>5260</v>
          </cell>
          <cell r="F113">
            <v>5260</v>
          </cell>
          <cell r="G113">
            <v>7660</v>
          </cell>
          <cell r="H113">
            <v>18180</v>
          </cell>
        </row>
        <row r="114">
          <cell r="C114" t="str">
            <v>Расходы на инфраструктуру</v>
          </cell>
          <cell r="E114">
            <v>5260</v>
          </cell>
          <cell r="F114">
            <v>5260</v>
          </cell>
          <cell r="G114">
            <v>7660</v>
          </cell>
          <cell r="H114">
            <v>18180</v>
          </cell>
        </row>
        <row r="115">
          <cell r="C115" t="str">
            <v>Платежи по налогам и сборам</v>
          </cell>
          <cell r="E115">
            <v>520</v>
          </cell>
          <cell r="F115">
            <v>0</v>
          </cell>
          <cell r="G115">
            <v>450396.10805685591</v>
          </cell>
          <cell r="H115">
            <v>450916.10805685591</v>
          </cell>
        </row>
        <row r="116">
          <cell r="C116" t="str">
            <v>НДС (к уплате)</v>
          </cell>
          <cell r="E116">
            <v>0</v>
          </cell>
          <cell r="F116">
            <v>0</v>
          </cell>
          <cell r="G116">
            <v>211748.095725527</v>
          </cell>
          <cell r="H116">
            <v>211748.095725527</v>
          </cell>
        </row>
        <row r="117">
          <cell r="C117" t="str">
            <v>Налог на прибыль</v>
          </cell>
          <cell r="E117">
            <v>0</v>
          </cell>
          <cell r="F117">
            <v>0</v>
          </cell>
          <cell r="G117">
            <v>236848.01233132891</v>
          </cell>
          <cell r="H117">
            <v>236848.01233132891</v>
          </cell>
        </row>
        <row r="118">
          <cell r="C118" t="str">
            <v>Налог на имущество</v>
          </cell>
          <cell r="E118">
            <v>0</v>
          </cell>
          <cell r="F118">
            <v>0</v>
          </cell>
          <cell r="G118">
            <v>1800</v>
          </cell>
          <cell r="H118">
            <v>1800</v>
          </cell>
        </row>
        <row r="119">
          <cell r="C119" t="str">
            <v>Транспортный налог</v>
          </cell>
          <cell r="E119">
            <v>520</v>
          </cell>
          <cell r="F119">
            <v>0</v>
          </cell>
          <cell r="G119">
            <v>0</v>
          </cell>
          <cell r="H119">
            <v>520</v>
          </cell>
        </row>
        <row r="120">
          <cell r="C120" t="str">
            <v xml:space="preserve">Прочие налоги и сборы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 t="str">
            <v>Прочие расходы</v>
          </cell>
          <cell r="E121">
            <v>10575</v>
          </cell>
          <cell r="F121">
            <v>12345</v>
          </cell>
          <cell r="G121">
            <v>10575</v>
          </cell>
          <cell r="H121">
            <v>33495</v>
          </cell>
        </row>
        <row r="122">
          <cell r="C122" t="str">
            <v>Охрана</v>
          </cell>
        </row>
        <row r="123">
          <cell r="C123" t="str">
            <v>Курсовые разницы</v>
          </cell>
        </row>
        <row r="124">
          <cell r="C124" t="str">
            <v>Переводы</v>
          </cell>
        </row>
        <row r="125">
          <cell r="C125" t="str">
            <v>Прочие расходы</v>
          </cell>
          <cell r="E125">
            <v>10575</v>
          </cell>
          <cell r="F125">
            <v>12345</v>
          </cell>
          <cell r="G125">
            <v>10575</v>
          </cell>
          <cell r="H125">
            <v>33495</v>
          </cell>
        </row>
        <row r="126">
          <cell r="C126" t="str">
            <v>Резерв</v>
          </cell>
          <cell r="E126">
            <v>38744.435802727989</v>
          </cell>
          <cell r="F126">
            <v>40440.653256962236</v>
          </cell>
          <cell r="G126">
            <v>33834.34210715026</v>
          </cell>
          <cell r="H126">
            <v>113019.43116684048</v>
          </cell>
        </row>
        <row r="127">
          <cell r="C127" t="str">
            <v>Резерв</v>
          </cell>
          <cell r="E127">
            <v>38744.435802727989</v>
          </cell>
          <cell r="F127">
            <v>40440.653256962236</v>
          </cell>
          <cell r="G127">
            <v>33834.34210715026</v>
          </cell>
          <cell r="H127">
            <v>113019.43116684048</v>
          </cell>
        </row>
        <row r="128">
          <cell r="C128" t="str">
            <v>В том числе, выплаты АУР связанные с управлением активами (косвенные)</v>
          </cell>
          <cell r="E128">
            <v>68268.905344827595</v>
          </cell>
          <cell r="F128">
            <v>68292.892931034483</v>
          </cell>
          <cell r="G128">
            <v>65322.892931034483</v>
          </cell>
          <cell r="H128">
            <v>201884.69120689656</v>
          </cell>
        </row>
        <row r="129">
          <cell r="C129" t="str">
            <v>Оклад NET</v>
          </cell>
          <cell r="E129">
            <v>44500</v>
          </cell>
          <cell r="F129">
            <v>45620</v>
          </cell>
          <cell r="G129">
            <v>45620</v>
          </cell>
          <cell r="H129">
            <v>135740</v>
          </cell>
        </row>
        <row r="130">
          <cell r="C130" t="str">
            <v>Премия NET</v>
          </cell>
          <cell r="E130">
            <v>2225</v>
          </cell>
          <cell r="F130">
            <v>2281</v>
          </cell>
          <cell r="G130">
            <v>2281</v>
          </cell>
          <cell r="H130">
            <v>6787</v>
          </cell>
        </row>
        <row r="131">
          <cell r="C131" t="str">
            <v>Иные выплаты персоналу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C132" t="str">
            <v>НДФЛ</v>
          </cell>
          <cell r="E132">
            <v>6981.8965517241386</v>
          </cell>
          <cell r="F132">
            <v>7157.620689655173</v>
          </cell>
          <cell r="G132">
            <v>7157.620689655173</v>
          </cell>
          <cell r="H132">
            <v>21297.137931034486</v>
          </cell>
        </row>
        <row r="133">
          <cell r="C133" t="str">
            <v>ЕСН</v>
          </cell>
          <cell r="E133">
            <v>14025.913793103447</v>
          </cell>
          <cell r="F133">
            <v>12698.17724137931</v>
          </cell>
          <cell r="G133">
            <v>9728.1772413793096</v>
          </cell>
          <cell r="H133">
            <v>36452.268275862065</v>
          </cell>
        </row>
        <row r="134">
          <cell r="C134" t="str">
            <v>Соцпакет</v>
          </cell>
          <cell r="E134">
            <v>536.09499999999991</v>
          </cell>
          <cell r="F134">
            <v>536.09499999999991</v>
          </cell>
          <cell r="G134">
            <v>536.09499999999991</v>
          </cell>
          <cell r="H134">
            <v>1608.2849999999999</v>
          </cell>
        </row>
        <row r="135">
          <cell r="C135" t="str">
            <v>Приток/отток по операционной деятельности</v>
          </cell>
          <cell r="E135">
            <v>-682126.58847232128</v>
          </cell>
          <cell r="F135">
            <v>-851762.13531676633</v>
          </cell>
          <cell r="G135">
            <v>-1103117.1635990264</v>
          </cell>
          <cell r="H135">
            <v>-2637005.8873881139</v>
          </cell>
        </row>
        <row r="137">
          <cell r="C137" t="str">
            <v>ИНВЕСТИЦИОННАЯ ДЕЯТЕЛЬНОСТЬ</v>
          </cell>
        </row>
        <row r="138">
          <cell r="C138" t="str">
            <v>ПОСТУПЛЕНИЯ</v>
          </cell>
          <cell r="E138">
            <v>301006.00529999996</v>
          </cell>
          <cell r="F138">
            <v>50191007.140599996</v>
          </cell>
          <cell r="G138">
            <v>6927482.9508800004</v>
          </cell>
          <cell r="H138">
            <v>57419496.096779995</v>
          </cell>
        </row>
        <row r="139">
          <cell r="C139" t="str">
            <v>Реализация инвестиционных вложений</v>
          </cell>
          <cell r="E139">
            <v>0</v>
          </cell>
          <cell r="F139">
            <v>39000000</v>
          </cell>
          <cell r="G139">
            <v>0</v>
          </cell>
          <cell r="H139">
            <v>39000000</v>
          </cell>
        </row>
        <row r="140">
          <cell r="C140" t="str">
            <v>Генерация</v>
          </cell>
          <cell r="E140">
            <v>0</v>
          </cell>
          <cell r="F140">
            <v>39000000</v>
          </cell>
          <cell r="G140">
            <v>0</v>
          </cell>
          <cell r="H140">
            <v>39000000</v>
          </cell>
        </row>
        <row r="141">
          <cell r="C141" t="str">
            <v>ТГК-8</v>
          </cell>
          <cell r="E141">
            <v>0</v>
          </cell>
          <cell r="F141">
            <v>39000000</v>
          </cell>
          <cell r="G141">
            <v>0</v>
          </cell>
          <cell r="H141">
            <v>39000000</v>
          </cell>
        </row>
        <row r="142">
          <cell r="C142" t="str">
            <v>Ростовэнерго</v>
          </cell>
          <cell r="E142">
            <v>0</v>
          </cell>
          <cell r="F142">
            <v>39000000</v>
          </cell>
          <cell r="G142">
            <v>0</v>
          </cell>
          <cell r="H142">
            <v>39000000</v>
          </cell>
        </row>
        <row r="143">
          <cell r="C143" t="str">
            <v>Пермэнерго (ОАО Яйвинская ГРЭС)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C144" t="str">
            <v>Нижновэнерго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C145" t="str">
            <v>Дивиденды и доп. дивиденды</v>
          </cell>
          <cell r="E145">
            <v>301006.00529999996</v>
          </cell>
          <cell r="F145">
            <v>11191007.1406</v>
          </cell>
          <cell r="G145">
            <v>6927482.9508800004</v>
          </cell>
          <cell r="H145">
            <v>18419496.096780002</v>
          </cell>
        </row>
        <row r="146">
          <cell r="C146" t="str">
            <v>Генерация</v>
          </cell>
        </row>
        <row r="147">
          <cell r="C147" t="str">
            <v>ТГК-5</v>
          </cell>
        </row>
        <row r="148">
          <cell r="C148" t="str">
            <v>Мариэнерго (генерирующая компания)</v>
          </cell>
        </row>
        <row r="149">
          <cell r="C149" t="str">
            <v xml:space="preserve">Дивиденды </v>
          </cell>
        </row>
        <row r="150">
          <cell r="C150" t="str">
            <v xml:space="preserve">Доп. дивиденды </v>
          </cell>
        </row>
        <row r="151">
          <cell r="C151" t="str">
            <v>Кировэнерго (генерирующая компания)</v>
          </cell>
        </row>
        <row r="152">
          <cell r="C152" t="str">
            <v xml:space="preserve">Дивиденды </v>
          </cell>
        </row>
        <row r="153">
          <cell r="C153" t="str">
            <v xml:space="preserve">Доп. дивиденды </v>
          </cell>
        </row>
        <row r="154">
          <cell r="C154" t="str">
            <v>Удмуртская территориальная генерирующая компания</v>
          </cell>
        </row>
        <row r="155">
          <cell r="C155" t="str">
            <v xml:space="preserve">Дивиденды </v>
          </cell>
        </row>
        <row r="156">
          <cell r="C156" t="str">
            <v xml:space="preserve">Доп. дивиденды </v>
          </cell>
        </row>
        <row r="157">
          <cell r="C157" t="str">
            <v>ТГК-6</v>
          </cell>
        </row>
        <row r="158">
          <cell r="C158" t="str">
            <v>Ивановская генерирующая компания</v>
          </cell>
        </row>
        <row r="159">
          <cell r="C159" t="str">
            <v xml:space="preserve">Дивиденды </v>
          </cell>
        </row>
        <row r="160">
          <cell r="C160" t="str">
            <v xml:space="preserve">Доп. дивиденды </v>
          </cell>
        </row>
        <row r="161">
          <cell r="C161" t="str">
            <v>Владимирская генерирующая компания</v>
          </cell>
        </row>
        <row r="162">
          <cell r="C162" t="str">
            <v xml:space="preserve">Дивиденды </v>
          </cell>
        </row>
        <row r="163">
          <cell r="C163" t="str">
            <v xml:space="preserve">Доп. дивиденды </v>
          </cell>
        </row>
        <row r="164">
          <cell r="C164" t="str">
            <v>Пензенская генерирующая компания</v>
          </cell>
        </row>
        <row r="165">
          <cell r="C165" t="str">
            <v xml:space="preserve">Дивиденды </v>
          </cell>
        </row>
        <row r="166">
          <cell r="C166" t="str">
            <v xml:space="preserve">Доп. дивиденды </v>
          </cell>
        </row>
        <row r="167">
          <cell r="C167" t="str">
            <v>АО Нижновэнерго (генерирующая компания)</v>
          </cell>
        </row>
        <row r="168">
          <cell r="C168" t="str">
            <v xml:space="preserve">Дивиденды </v>
          </cell>
        </row>
        <row r="169">
          <cell r="C169" t="str">
            <v xml:space="preserve">Доп. дивиденды </v>
          </cell>
        </row>
        <row r="170">
          <cell r="C170" t="str">
            <v>АО Мордовэнерго (генерирующая компания)</v>
          </cell>
        </row>
        <row r="171">
          <cell r="C171" t="str">
            <v xml:space="preserve">Дивиденды </v>
          </cell>
        </row>
        <row r="172">
          <cell r="C172" t="str">
            <v xml:space="preserve">Доп. дивиденды </v>
          </cell>
        </row>
        <row r="173">
          <cell r="C173" t="str">
            <v>ТГК-9</v>
          </cell>
        </row>
        <row r="174">
          <cell r="C174" t="str">
            <v>Свердловская генерирующая компания</v>
          </cell>
        </row>
        <row r="175">
          <cell r="C175" t="str">
            <v xml:space="preserve">Дивиденды </v>
          </cell>
        </row>
        <row r="176">
          <cell r="C176" t="str">
            <v xml:space="preserve">Доп. дивиденды </v>
          </cell>
        </row>
        <row r="177">
          <cell r="C177" t="str">
            <v>Пермская генерирующая компания</v>
          </cell>
        </row>
        <row r="178">
          <cell r="C178" t="str">
            <v xml:space="preserve">Дивиденды </v>
          </cell>
        </row>
        <row r="179">
          <cell r="C179" t="str">
            <v xml:space="preserve">Доп. дивиденды </v>
          </cell>
        </row>
        <row r="180">
          <cell r="C180" t="str">
            <v>АО Комиэнерго</v>
          </cell>
        </row>
        <row r="181">
          <cell r="C181" t="str">
            <v>Яйва</v>
          </cell>
        </row>
        <row r="182">
          <cell r="C182" t="str">
            <v>Яйвинская ГРЭС</v>
          </cell>
        </row>
        <row r="183">
          <cell r="C183" t="str">
            <v xml:space="preserve">Дивиденды </v>
          </cell>
        </row>
        <row r="184">
          <cell r="C184" t="str">
            <v xml:space="preserve">Доп. дивиденды </v>
          </cell>
        </row>
        <row r="185">
          <cell r="C185" t="str">
            <v>Серов</v>
          </cell>
        </row>
        <row r="186">
          <cell r="C186" t="str">
            <v>Серовская ГРЭС</v>
          </cell>
        </row>
        <row r="187">
          <cell r="C187" t="str">
            <v xml:space="preserve">Дивиденды </v>
          </cell>
        </row>
        <row r="188">
          <cell r="C188" t="str">
            <v xml:space="preserve">Доп. дивиденды </v>
          </cell>
        </row>
        <row r="189">
          <cell r="C189" t="str">
            <v>Сети Энерго</v>
          </cell>
          <cell r="E189">
            <v>0</v>
          </cell>
          <cell r="F189">
            <v>10903490.5</v>
          </cell>
          <cell r="G189">
            <v>757500.09007999999</v>
          </cell>
          <cell r="H189">
            <v>11660990.59008</v>
          </cell>
        </row>
        <row r="190">
          <cell r="C190" t="str">
            <v>Центр</v>
          </cell>
          <cell r="E190">
            <v>0</v>
          </cell>
          <cell r="F190">
            <v>1257306</v>
          </cell>
          <cell r="G190">
            <v>0</v>
          </cell>
          <cell r="H190">
            <v>1257306</v>
          </cell>
        </row>
        <row r="191">
          <cell r="C191" t="str">
            <v>Владимирэнерго (АО)</v>
          </cell>
        </row>
        <row r="192">
          <cell r="C192" t="str">
            <v xml:space="preserve">Дивиденды </v>
          </cell>
        </row>
        <row r="193">
          <cell r="C193" t="str">
            <v xml:space="preserve">Доп. дивиденды </v>
          </cell>
        </row>
        <row r="194">
          <cell r="C194" t="str">
            <v>Ростовэнерго (АО)</v>
          </cell>
          <cell r="E194">
            <v>0</v>
          </cell>
          <cell r="F194">
            <v>1257306</v>
          </cell>
          <cell r="G194">
            <v>0</v>
          </cell>
          <cell r="H194">
            <v>1257306</v>
          </cell>
        </row>
        <row r="195">
          <cell r="C195" t="str">
            <v xml:space="preserve">Дивиденды </v>
          </cell>
          <cell r="E195">
            <v>0</v>
          </cell>
          <cell r="F195">
            <v>1257306</v>
          </cell>
          <cell r="G195">
            <v>0</v>
          </cell>
          <cell r="H195">
            <v>1257306</v>
          </cell>
        </row>
        <row r="196">
          <cell r="C196" t="str">
            <v xml:space="preserve">Доп. дивиденды </v>
          </cell>
        </row>
        <row r="197">
          <cell r="C197" t="str">
            <v>Ивэнерго, ОАО энергетики и электрификации</v>
          </cell>
        </row>
        <row r="198">
          <cell r="C198" t="str">
            <v xml:space="preserve">Дивиденды </v>
          </cell>
        </row>
        <row r="199">
          <cell r="C199" t="str">
            <v xml:space="preserve">Доп. дивиденды </v>
          </cell>
        </row>
        <row r="200">
          <cell r="C200" t="str">
            <v>Урал</v>
          </cell>
          <cell r="E200">
            <v>0</v>
          </cell>
          <cell r="F200">
            <v>9646184.5</v>
          </cell>
          <cell r="G200">
            <v>757500.09007999999</v>
          </cell>
          <cell r="H200">
            <v>10403684.59008</v>
          </cell>
        </row>
        <row r="201">
          <cell r="C201" t="str">
            <v>Свердловэнерго (АО)</v>
          </cell>
          <cell r="E201">
            <v>0</v>
          </cell>
          <cell r="F201">
            <v>540234.5</v>
          </cell>
          <cell r="G201">
            <v>757500.09007999999</v>
          </cell>
          <cell r="H201">
            <v>1297734.59008</v>
          </cell>
        </row>
        <row r="202">
          <cell r="C202" t="str">
            <v xml:space="preserve">Дивиденды </v>
          </cell>
          <cell r="E202">
            <v>0</v>
          </cell>
          <cell r="F202">
            <v>540234.5</v>
          </cell>
          <cell r="G202">
            <v>757500.09007999999</v>
          </cell>
          <cell r="H202">
            <v>1297734.59008</v>
          </cell>
        </row>
        <row r="203">
          <cell r="C203" t="str">
            <v xml:space="preserve">Доп. дивиденды </v>
          </cell>
        </row>
        <row r="204">
          <cell r="C204" t="str">
            <v>Пермэнерго (АО)</v>
          </cell>
          <cell r="E204">
            <v>0</v>
          </cell>
          <cell r="F204">
            <v>9105950</v>
          </cell>
          <cell r="G204">
            <v>0</v>
          </cell>
          <cell r="H204">
            <v>9105950</v>
          </cell>
        </row>
        <row r="205">
          <cell r="C205" t="str">
            <v xml:space="preserve">Дивиденды </v>
          </cell>
          <cell r="E205">
            <v>0</v>
          </cell>
          <cell r="F205">
            <v>9105950</v>
          </cell>
          <cell r="G205">
            <v>0</v>
          </cell>
          <cell r="H205">
            <v>9105950</v>
          </cell>
        </row>
        <row r="206">
          <cell r="C206" t="str">
            <v xml:space="preserve">Доп. дивиденды </v>
          </cell>
        </row>
        <row r="207">
          <cell r="C207" t="str">
            <v xml:space="preserve"> Кировэнерго</v>
          </cell>
        </row>
        <row r="208">
          <cell r="C208" t="str">
            <v xml:space="preserve">Дивиденды </v>
          </cell>
        </row>
        <row r="209">
          <cell r="C209" t="str">
            <v xml:space="preserve">Доп. дивиденды </v>
          </cell>
        </row>
        <row r="210">
          <cell r="C210" t="str">
            <v>Пензаэнерго</v>
          </cell>
        </row>
        <row r="211">
          <cell r="C211" t="str">
            <v xml:space="preserve">Дивиденды </v>
          </cell>
        </row>
        <row r="212">
          <cell r="C212" t="str">
            <v xml:space="preserve">Доп. дивиденды </v>
          </cell>
        </row>
        <row r="213">
          <cell r="C213" t="str">
            <v>Удмуртэнерго</v>
          </cell>
        </row>
        <row r="214">
          <cell r="C214" t="str">
            <v xml:space="preserve">Дивиденды </v>
          </cell>
        </row>
        <row r="215">
          <cell r="C215" t="str">
            <v xml:space="preserve">Доп. дивиденды </v>
          </cell>
        </row>
        <row r="216">
          <cell r="C216" t="str">
            <v>Прочие Энерго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C217" t="str">
            <v>ТГК-5</v>
          </cell>
        </row>
        <row r="218">
          <cell r="C218" t="str">
            <v>Удмуртская управляющая энергетическая компания</v>
          </cell>
        </row>
        <row r="219">
          <cell r="C219" t="str">
            <v xml:space="preserve">Дивиденды </v>
          </cell>
        </row>
        <row r="220">
          <cell r="C220" t="str">
            <v xml:space="preserve">Доп. дивиденды </v>
          </cell>
        </row>
        <row r="221">
          <cell r="C221" t="str">
            <v>ТГК-6</v>
          </cell>
        </row>
        <row r="222">
          <cell r="C222" t="str">
            <v>Нижновэнерго (неразделенное)</v>
          </cell>
        </row>
        <row r="223">
          <cell r="C223" t="str">
            <v xml:space="preserve">Дивиденды </v>
          </cell>
        </row>
        <row r="224">
          <cell r="C224" t="str">
            <v xml:space="preserve">Доп. дивиденды </v>
          </cell>
        </row>
        <row r="225">
          <cell r="C225" t="str">
            <v>Владимирская энергетическая компания</v>
          </cell>
        </row>
        <row r="226">
          <cell r="C226" t="str">
            <v xml:space="preserve">Дивиденды </v>
          </cell>
        </row>
        <row r="227">
          <cell r="C227" t="str">
            <v xml:space="preserve">Доп. дивиденды </v>
          </cell>
        </row>
        <row r="228">
          <cell r="C228" t="str">
            <v>Ивановская управляющая энергетическая компания</v>
          </cell>
        </row>
        <row r="229">
          <cell r="C229" t="str">
            <v xml:space="preserve">Дивиденды </v>
          </cell>
        </row>
        <row r="230">
          <cell r="C230" t="str">
            <v xml:space="preserve">Доп. дивиденды </v>
          </cell>
        </row>
        <row r="231">
          <cell r="C231" t="str">
            <v>Пензенская энергетическая управляющая компания</v>
          </cell>
        </row>
        <row r="232">
          <cell r="C232" t="str">
            <v xml:space="preserve">Дивиденды </v>
          </cell>
        </row>
        <row r="233">
          <cell r="C233" t="str">
            <v xml:space="preserve">Доп. дивиденды </v>
          </cell>
        </row>
        <row r="234">
          <cell r="C234" t="str">
            <v>ТГК-8</v>
          </cell>
        </row>
        <row r="235">
          <cell r="C235" t="str">
            <v>Управляющая компания Ростовэнерго</v>
          </cell>
        </row>
        <row r="236">
          <cell r="C236" t="str">
            <v xml:space="preserve">Дивиденды </v>
          </cell>
        </row>
        <row r="237">
          <cell r="C237" t="str">
            <v xml:space="preserve">Доп. дивиденды </v>
          </cell>
        </row>
        <row r="238">
          <cell r="C238" t="str">
            <v>ТГК-9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C239" t="str">
            <v>Комиэнерго (неразделенное)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C240" t="str">
            <v xml:space="preserve">Дивиденды 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C241" t="str">
            <v xml:space="preserve">Доп. дивиденды </v>
          </cell>
        </row>
        <row r="242">
          <cell r="C242" t="str">
            <v>Свердловская энергосервисная компания</v>
          </cell>
        </row>
        <row r="243">
          <cell r="C243" t="str">
            <v xml:space="preserve">Дивиденды </v>
          </cell>
        </row>
        <row r="244">
          <cell r="C244" t="str">
            <v xml:space="preserve">Доп. дивиденды </v>
          </cell>
        </row>
        <row r="245">
          <cell r="C245" t="str">
            <v>Свердловская энергоуправляющая компания</v>
          </cell>
        </row>
        <row r="246">
          <cell r="C246" t="str">
            <v xml:space="preserve">Дивиденды </v>
          </cell>
        </row>
        <row r="247">
          <cell r="C247" t="str">
            <v xml:space="preserve">Доп. дивиденды </v>
          </cell>
        </row>
        <row r="248">
          <cell r="C248" t="str">
            <v>Пермская энергоуправляющая компания</v>
          </cell>
        </row>
        <row r="249">
          <cell r="C249" t="str">
            <v xml:space="preserve">Дивиденды </v>
          </cell>
        </row>
        <row r="250">
          <cell r="C250" t="str">
            <v xml:space="preserve">Доп. дивиденды </v>
          </cell>
        </row>
        <row r="251">
          <cell r="C251" t="str">
            <v>РКС</v>
          </cell>
        </row>
        <row r="252">
          <cell r="C252" t="str">
            <v>Терр.1</v>
          </cell>
        </row>
        <row r="253">
          <cell r="C253" t="str">
            <v>ОАО…</v>
          </cell>
        </row>
        <row r="254">
          <cell r="C254" t="str">
            <v xml:space="preserve">Дивиденды </v>
          </cell>
        </row>
        <row r="255">
          <cell r="C255" t="str">
            <v>Терр.1</v>
          </cell>
        </row>
        <row r="256">
          <cell r="C256" t="str">
            <v>ОАО…</v>
          </cell>
        </row>
        <row r="257">
          <cell r="C257" t="str">
            <v xml:space="preserve">Дивиденды </v>
          </cell>
        </row>
        <row r="258">
          <cell r="C258" t="str">
            <v>Энергосбыт</v>
          </cell>
        </row>
        <row r="259">
          <cell r="C259" t="str">
            <v>ТГК-5</v>
          </cell>
        </row>
        <row r="260">
          <cell r="C260" t="str">
            <v>Энергосбыт Мариэнерго</v>
          </cell>
        </row>
        <row r="261">
          <cell r="C261" t="str">
            <v xml:space="preserve">Дивиденды </v>
          </cell>
        </row>
        <row r="262">
          <cell r="C262" t="str">
            <v xml:space="preserve">Доп. дивиденды </v>
          </cell>
        </row>
        <row r="263">
          <cell r="C263" t="str">
            <v xml:space="preserve">Кировэнергосбыт </v>
          </cell>
        </row>
        <row r="264">
          <cell r="C264" t="str">
            <v xml:space="preserve">Дивиденды </v>
          </cell>
        </row>
        <row r="265">
          <cell r="C265" t="str">
            <v xml:space="preserve">Доп. дивиденды </v>
          </cell>
        </row>
        <row r="266">
          <cell r="C266" t="str">
            <v>Удмуртская энергосбытовая компания</v>
          </cell>
        </row>
        <row r="267">
          <cell r="C267" t="str">
            <v xml:space="preserve">Дивиденды </v>
          </cell>
        </row>
        <row r="268">
          <cell r="C268" t="str">
            <v xml:space="preserve">Доп. дивиденды </v>
          </cell>
        </row>
        <row r="269">
          <cell r="C269" t="str">
            <v>ТГК-6</v>
          </cell>
        </row>
        <row r="270">
          <cell r="C270" t="str">
            <v>Ивановская энергосбытовая компания</v>
          </cell>
        </row>
        <row r="271">
          <cell r="C271" t="str">
            <v xml:space="preserve">Дивиденды </v>
          </cell>
        </row>
        <row r="272">
          <cell r="C272" t="str">
            <v xml:space="preserve">Доп. дивиденды </v>
          </cell>
        </row>
        <row r="273">
          <cell r="C273" t="str">
            <v>Владимирская энергосбытовая компания</v>
          </cell>
        </row>
        <row r="274">
          <cell r="C274" t="str">
            <v xml:space="preserve">Дивиденды </v>
          </cell>
        </row>
        <row r="275">
          <cell r="C275" t="str">
            <v xml:space="preserve">Доп. дивиденды </v>
          </cell>
        </row>
        <row r="276">
          <cell r="C276" t="str">
            <v>Пензенская энергосбытовая компания</v>
          </cell>
        </row>
        <row r="277">
          <cell r="C277" t="str">
            <v xml:space="preserve">Дивиденды </v>
          </cell>
        </row>
        <row r="278">
          <cell r="C278" t="str">
            <v xml:space="preserve">Доп. дивиденды </v>
          </cell>
        </row>
        <row r="279">
          <cell r="C279" t="str">
            <v>Энергосбыт Нижновэнерго</v>
          </cell>
        </row>
        <row r="280">
          <cell r="C280" t="str">
            <v xml:space="preserve">Дивиденды </v>
          </cell>
        </row>
        <row r="281">
          <cell r="C281" t="str">
            <v xml:space="preserve">Доп. дивиденды </v>
          </cell>
        </row>
        <row r="282">
          <cell r="C282" t="str">
            <v>Энергосбыт Мордовэнерго</v>
          </cell>
        </row>
        <row r="283">
          <cell r="C283" t="str">
            <v xml:space="preserve">Дивиденды </v>
          </cell>
        </row>
        <row r="284">
          <cell r="C284" t="str">
            <v xml:space="preserve">Доп. дивиденды </v>
          </cell>
        </row>
        <row r="285">
          <cell r="C285" t="str">
            <v>ТГК-8</v>
          </cell>
        </row>
        <row r="286">
          <cell r="C286" t="str">
            <v>Энергосбыт Ростовэнерго</v>
          </cell>
        </row>
        <row r="287">
          <cell r="C287" t="str">
            <v xml:space="preserve">Дивиденды </v>
          </cell>
        </row>
        <row r="288">
          <cell r="C288" t="str">
            <v xml:space="preserve">Доп. дивиденды </v>
          </cell>
        </row>
        <row r="289">
          <cell r="C289" t="str">
            <v>ТГК-9</v>
          </cell>
        </row>
        <row r="290">
          <cell r="C290" t="str">
            <v>Свердловэнергосбыт</v>
          </cell>
        </row>
        <row r="291">
          <cell r="C291" t="str">
            <v xml:space="preserve">Дивиденды </v>
          </cell>
        </row>
        <row r="292">
          <cell r="C292" t="str">
            <v xml:space="preserve">Доп. дивиденды </v>
          </cell>
        </row>
        <row r="293">
          <cell r="C293" t="str">
            <v>Энергосбыт Комиэнерго (?)</v>
          </cell>
        </row>
        <row r="294">
          <cell r="C294" t="str">
            <v xml:space="preserve">Дивиденды </v>
          </cell>
        </row>
        <row r="295">
          <cell r="C295" t="str">
            <v xml:space="preserve">Доп. дивиденды </v>
          </cell>
        </row>
        <row r="296">
          <cell r="C296" t="str">
            <v>Пермская энергетическая сбытовая компания</v>
          </cell>
        </row>
        <row r="297">
          <cell r="C297" t="str">
            <v xml:space="preserve">Дивиденды </v>
          </cell>
        </row>
        <row r="298">
          <cell r="C298" t="str">
            <v xml:space="preserve">Доп. дивиденды </v>
          </cell>
        </row>
        <row r="299">
          <cell r="C299" t="str">
            <v>Энергоремонт</v>
          </cell>
        </row>
        <row r="300">
          <cell r="C300" t="str">
            <v>ТГК-6</v>
          </cell>
        </row>
        <row r="301">
          <cell r="C301" t="str">
            <v>Ремонтный центр Нижновэнерго</v>
          </cell>
        </row>
        <row r="302">
          <cell r="C302" t="str">
            <v xml:space="preserve">Дивиденды </v>
          </cell>
        </row>
        <row r="303">
          <cell r="C303" t="str">
            <v xml:space="preserve">Доп. дивиденды </v>
          </cell>
        </row>
        <row r="304">
          <cell r="C304" t="str">
            <v>Пензенская энергоремонтная компания</v>
          </cell>
        </row>
        <row r="305">
          <cell r="C305" t="str">
            <v xml:space="preserve">Дивиденды </v>
          </cell>
        </row>
        <row r="306">
          <cell r="C306" t="str">
            <v xml:space="preserve">Доп. дивиденды </v>
          </cell>
        </row>
        <row r="307">
          <cell r="C307" t="str">
            <v>ТГК-8</v>
          </cell>
        </row>
        <row r="308">
          <cell r="C308" t="str">
            <v>Ростовэнергоспецремонт</v>
          </cell>
        </row>
        <row r="309">
          <cell r="C309" t="str">
            <v xml:space="preserve">Дивиденды </v>
          </cell>
        </row>
        <row r="310">
          <cell r="C310" t="str">
            <v xml:space="preserve">Доп. дивиденды </v>
          </cell>
        </row>
        <row r="311">
          <cell r="C311" t="str">
            <v>ТГК-9</v>
          </cell>
        </row>
        <row r="312">
          <cell r="C312" t="str">
            <v>Ремонтный центр Свердловэнерго 1</v>
          </cell>
        </row>
        <row r="313">
          <cell r="C313" t="str">
            <v xml:space="preserve">Дивиденды </v>
          </cell>
        </row>
        <row r="314">
          <cell r="C314" t="str">
            <v xml:space="preserve">Доп. дивиденды </v>
          </cell>
        </row>
        <row r="315">
          <cell r="C315" t="str">
            <v>Ремонтный центр Свердловэнерго 2</v>
          </cell>
        </row>
        <row r="316">
          <cell r="C316" t="str">
            <v xml:space="preserve">Дивиденды </v>
          </cell>
        </row>
        <row r="317">
          <cell r="C317" t="str">
            <v xml:space="preserve">Доп. дивиденды </v>
          </cell>
        </row>
        <row r="318">
          <cell r="C318" t="str">
            <v>Пермэнергоремонт</v>
          </cell>
        </row>
        <row r="319">
          <cell r="C319" t="str">
            <v xml:space="preserve">Дивиденды </v>
          </cell>
        </row>
        <row r="320">
          <cell r="C320" t="str">
            <v xml:space="preserve">Доп. дивиденды </v>
          </cell>
        </row>
        <row r="321">
          <cell r="C321" t="str">
            <v>Пермэнергоспецремонт</v>
          </cell>
        </row>
        <row r="322">
          <cell r="C322" t="str">
            <v xml:space="preserve">Дивиденды </v>
          </cell>
        </row>
        <row r="323">
          <cell r="C323" t="str">
            <v xml:space="preserve">Доп. дивиденды </v>
          </cell>
        </row>
        <row r="324">
          <cell r="C324" t="str">
            <v xml:space="preserve">Регионгазхолдинг </v>
          </cell>
        </row>
        <row r="325">
          <cell r="C325" t="str">
            <v xml:space="preserve">Дивиденды </v>
          </cell>
        </row>
        <row r="326">
          <cell r="C326" t="str">
            <v xml:space="preserve">Доп. дивиденды </v>
          </cell>
        </row>
        <row r="327">
          <cell r="C327" t="str">
            <v>Иркутскэнерго</v>
          </cell>
          <cell r="E327">
            <v>0</v>
          </cell>
          <cell r="F327">
            <v>0</v>
          </cell>
          <cell r="G327">
            <v>3577000</v>
          </cell>
          <cell r="H327">
            <v>3577000</v>
          </cell>
        </row>
        <row r="328">
          <cell r="C328" t="str">
            <v xml:space="preserve">Дивиденды 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str">
            <v xml:space="preserve">Доп. дивиденды </v>
          </cell>
          <cell r="E329">
            <v>0</v>
          </cell>
          <cell r="F329">
            <v>0</v>
          </cell>
          <cell r="G329">
            <v>3577000</v>
          </cell>
          <cell r="H329">
            <v>3577000</v>
          </cell>
        </row>
        <row r="330">
          <cell r="C330" t="str">
            <v>Печорская ГРЭС</v>
          </cell>
        </row>
        <row r="331">
          <cell r="C331" t="str">
            <v xml:space="preserve">Дивиденды </v>
          </cell>
        </row>
        <row r="332">
          <cell r="C332" t="str">
            <v xml:space="preserve">Доп. дивиденды </v>
          </cell>
        </row>
        <row r="333">
          <cell r="C333" t="str">
            <v>Федеральный центр продаж</v>
          </cell>
          <cell r="E333">
            <v>301006.00529999996</v>
          </cell>
          <cell r="F333">
            <v>287516.64059999998</v>
          </cell>
          <cell r="G333">
            <v>292982.86080000002</v>
          </cell>
          <cell r="H333">
            <v>881505.50669999991</v>
          </cell>
        </row>
        <row r="334">
          <cell r="C334" t="str">
            <v xml:space="preserve">Дивиденды </v>
          </cell>
        </row>
        <row r="335">
          <cell r="C335" t="str">
            <v xml:space="preserve">Доп. дивиденды </v>
          </cell>
          <cell r="E335">
            <v>301006.00529999996</v>
          </cell>
          <cell r="F335">
            <v>287516.64059999998</v>
          </cell>
          <cell r="G335">
            <v>292982.86080000002</v>
          </cell>
          <cell r="H335">
            <v>881505.50669999991</v>
          </cell>
        </row>
        <row r="336">
          <cell r="C336" t="str">
            <v>Коми (БЭТ - электричество)</v>
          </cell>
          <cell r="E336">
            <v>228074.00489999997</v>
          </cell>
          <cell r="F336">
            <v>219639.01679999998</v>
          </cell>
          <cell r="G336">
            <v>223937.7273</v>
          </cell>
          <cell r="H336">
            <v>671650.74899999995</v>
          </cell>
        </row>
        <row r="337">
          <cell r="C337" t="str">
            <v>Коми (МСК -  уголь)</v>
          </cell>
          <cell r="E337">
            <v>72932.00039999999</v>
          </cell>
          <cell r="F337">
            <v>67877.623800000001</v>
          </cell>
          <cell r="G337">
            <v>69045.133499999996</v>
          </cell>
          <cell r="H337">
            <v>209854.75769999999</v>
          </cell>
        </row>
        <row r="338">
          <cell r="C338" t="str">
            <v>Трейдинг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C339" t="str">
            <v>Энергетическое строительство</v>
          </cell>
          <cell r="E339">
            <v>0</v>
          </cell>
          <cell r="F339">
            <v>0</v>
          </cell>
          <cell r="G339">
            <v>800000</v>
          </cell>
          <cell r="H339">
            <v>800000</v>
          </cell>
        </row>
        <row r="340">
          <cell r="C340" t="str">
            <v>ОАО "Востоксибэлектросетьстрой"</v>
          </cell>
        </row>
        <row r="341">
          <cell r="C341" t="str">
            <v xml:space="preserve">Дивиденды </v>
          </cell>
        </row>
        <row r="342">
          <cell r="C342" t="str">
            <v xml:space="preserve">Доп. дивиденды </v>
          </cell>
        </row>
        <row r="343">
          <cell r="C343" t="str">
            <v>ОАО "Запсибэлектросетьстрой"</v>
          </cell>
        </row>
        <row r="344">
          <cell r="C344" t="str">
            <v xml:space="preserve">Дивиденды </v>
          </cell>
        </row>
        <row r="345">
          <cell r="C345" t="str">
            <v xml:space="preserve">Доп. дивиденды </v>
          </cell>
        </row>
        <row r="346">
          <cell r="C346" t="str">
            <v>ОАО "Сибэлектросетьстрой"</v>
          </cell>
        </row>
        <row r="347">
          <cell r="C347" t="str">
            <v xml:space="preserve">Дивиденды </v>
          </cell>
        </row>
        <row r="348">
          <cell r="C348" t="str">
            <v xml:space="preserve">Доп. дивиденды </v>
          </cell>
        </row>
        <row r="349">
          <cell r="C349" t="str">
            <v>ОАО "Ноябрьскэлектросетьстрой"</v>
          </cell>
        </row>
        <row r="350">
          <cell r="C350" t="str">
            <v xml:space="preserve">Дивиденды </v>
          </cell>
        </row>
        <row r="351">
          <cell r="C351" t="str">
            <v xml:space="preserve">Доп. дивиденды </v>
          </cell>
        </row>
        <row r="352">
          <cell r="C352" t="str">
            <v>ГазХолдинг</v>
          </cell>
        </row>
        <row r="353">
          <cell r="C353" t="str">
            <v>Екатеринбург</v>
          </cell>
        </row>
        <row r="354">
          <cell r="C354" t="str">
            <v xml:space="preserve">Дивиденды </v>
          </cell>
        </row>
        <row r="355">
          <cell r="C355" t="str">
            <v xml:space="preserve">Доп. дивиденды </v>
          </cell>
        </row>
        <row r="356">
          <cell r="C356" t="str">
            <v>Иркутск</v>
          </cell>
        </row>
        <row r="357">
          <cell r="C357" t="str">
            <v xml:space="preserve">Дивиденды </v>
          </cell>
        </row>
        <row r="358">
          <cell r="C358" t="str">
            <v xml:space="preserve">Доп. дивиденды </v>
          </cell>
        </row>
        <row r="359">
          <cell r="C359" t="str">
            <v>Чита</v>
          </cell>
        </row>
        <row r="360">
          <cell r="C360" t="str">
            <v xml:space="preserve">Дивиденды </v>
          </cell>
        </row>
        <row r="361">
          <cell r="C361" t="str">
            <v xml:space="preserve">Доп. дивиденды </v>
          </cell>
        </row>
        <row r="362">
          <cell r="C362" t="str">
            <v>Новосибирск</v>
          </cell>
        </row>
        <row r="363">
          <cell r="C363" t="str">
            <v xml:space="preserve">Дивиденды </v>
          </cell>
        </row>
        <row r="364">
          <cell r="C364" t="str">
            <v xml:space="preserve">Доп. дивиденды </v>
          </cell>
        </row>
        <row r="365">
          <cell r="C365" t="str">
            <v>Челябинск</v>
          </cell>
        </row>
        <row r="366">
          <cell r="C366" t="str">
            <v xml:space="preserve">Дивиденды </v>
          </cell>
        </row>
        <row r="367">
          <cell r="C367" t="str">
            <v xml:space="preserve">Доп. дивиденды </v>
          </cell>
        </row>
        <row r="368">
          <cell r="C368" t="str">
            <v>Энергетические решения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str">
            <v xml:space="preserve">Доп. дивиденды 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str">
            <v>Мультиэнергетический бизнес (1 полугодие)</v>
          </cell>
          <cell r="E370">
            <v>0</v>
          </cell>
          <cell r="F370">
            <v>0</v>
          </cell>
          <cell r="G370">
            <v>1500000</v>
          </cell>
          <cell r="H370">
            <v>1500000</v>
          </cell>
        </row>
        <row r="371">
          <cell r="C371" t="str">
            <v xml:space="preserve">Доп. дивиденды </v>
          </cell>
          <cell r="E371">
            <v>0</v>
          </cell>
          <cell r="F371">
            <v>0</v>
          </cell>
          <cell r="G371">
            <v>1500000</v>
          </cell>
          <cell r="H371">
            <v>1500000</v>
          </cell>
        </row>
        <row r="372">
          <cell r="C372" t="str">
            <v>Реализация ОС и НМА (более 10 тыс. долл.)</v>
          </cell>
        </row>
        <row r="373">
          <cell r="C373" t="str">
            <v>Поступления в уставный капитал</v>
          </cell>
        </row>
        <row r="374">
          <cell r="C374" t="str">
            <v>Прочие поступления от инвестиционной деятельности</v>
          </cell>
        </row>
        <row r="376">
          <cell r="C376" t="str">
            <v>ВЫПЛАТЫ</v>
          </cell>
          <cell r="E376">
            <v>2702180.6248275861</v>
          </cell>
          <cell r="F376">
            <v>7636865.2317241374</v>
          </cell>
          <cell r="G376">
            <v>2710389.4386206893</v>
          </cell>
          <cell r="H376">
            <v>13049435.295172412</v>
          </cell>
        </row>
        <row r="377">
          <cell r="C377" t="str">
            <v>Приобретение инвестиционных вложений</v>
          </cell>
          <cell r="E377">
            <v>2509786.6799999997</v>
          </cell>
          <cell r="F377">
            <v>7459786.6799999997</v>
          </cell>
          <cell r="G377">
            <v>2459792.6799999997</v>
          </cell>
          <cell r="H377">
            <v>12429366.039999999</v>
          </cell>
        </row>
        <row r="378">
          <cell r="C378" t="str">
            <v>Генерация</v>
          </cell>
          <cell r="E378">
            <v>50000</v>
          </cell>
          <cell r="F378">
            <v>0</v>
          </cell>
          <cell r="G378">
            <v>0</v>
          </cell>
          <cell r="H378">
            <v>50000</v>
          </cell>
        </row>
        <row r="379">
          <cell r="C379" t="str">
            <v>ТГК-5</v>
          </cell>
        </row>
        <row r="380">
          <cell r="C380" t="str">
            <v>Мариэнерго (генерирующая компания)</v>
          </cell>
        </row>
        <row r="381">
          <cell r="C381" t="str">
            <v>Кировэнерго (генерирующая компания)</v>
          </cell>
        </row>
        <row r="382">
          <cell r="C382" t="str">
            <v>Удмуртская территориальная генерирующая компания</v>
          </cell>
        </row>
        <row r="383">
          <cell r="C383" t="str">
            <v>ТГК-6</v>
          </cell>
        </row>
        <row r="384">
          <cell r="C384" t="str">
            <v>Ивановская генерирующая компания</v>
          </cell>
        </row>
        <row r="385">
          <cell r="C385" t="str">
            <v>Владимирская генерирующая компания</v>
          </cell>
        </row>
        <row r="386">
          <cell r="C386" t="str">
            <v>Пензенская генерирующая компания</v>
          </cell>
        </row>
        <row r="387">
          <cell r="C387" t="str">
            <v>Нижновэнерго (генерирующая компания)</v>
          </cell>
        </row>
        <row r="388">
          <cell r="C388" t="str">
            <v>Мордовэнерго (генерирующая компания)</v>
          </cell>
        </row>
        <row r="389">
          <cell r="C389" t="str">
            <v>ТГК-9</v>
          </cell>
          <cell r="E389">
            <v>50000</v>
          </cell>
          <cell r="F389">
            <v>0</v>
          </cell>
          <cell r="G389">
            <v>0</v>
          </cell>
          <cell r="H389">
            <v>50000</v>
          </cell>
        </row>
        <row r="390">
          <cell r="C390" t="str">
            <v>Свердловская Генерирующая компания</v>
          </cell>
        </row>
        <row r="391">
          <cell r="C391" t="str">
            <v>Пермская генерирующая компания</v>
          </cell>
        </row>
        <row r="392">
          <cell r="C392" t="str">
            <v>Комиэнерго (генерирующая компания)</v>
          </cell>
        </row>
        <row r="393">
          <cell r="C393" t="str">
            <v>ТГК-9</v>
          </cell>
          <cell r="E393">
            <v>50000</v>
          </cell>
          <cell r="F393">
            <v>0</v>
          </cell>
          <cell r="G393">
            <v>0</v>
          </cell>
          <cell r="H393">
            <v>50000</v>
          </cell>
        </row>
        <row r="394">
          <cell r="C394" t="str">
            <v>Яйва</v>
          </cell>
        </row>
        <row r="395">
          <cell r="C395" t="str">
            <v>Яйвинская ГРЭС</v>
          </cell>
        </row>
        <row r="396">
          <cell r="C396" t="str">
            <v>Серов</v>
          </cell>
        </row>
        <row r="397">
          <cell r="C397" t="str">
            <v>Серовская ГРЭС</v>
          </cell>
        </row>
        <row r="398">
          <cell r="C398" t="str">
            <v>Сети Энерго</v>
          </cell>
          <cell r="E398">
            <v>2459786.6799999997</v>
          </cell>
          <cell r="F398">
            <v>2459786.6799999997</v>
          </cell>
          <cell r="G398">
            <v>2459792.6799999997</v>
          </cell>
          <cell r="H398">
            <v>7379366.0399999991</v>
          </cell>
        </row>
        <row r="399">
          <cell r="C399" t="str">
            <v>Центр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</row>
        <row r="400">
          <cell r="C400" t="str">
            <v>Владимирэнерго (АО)</v>
          </cell>
        </row>
        <row r="401">
          <cell r="C401" t="str">
            <v>Ростовэнерго (АО)</v>
          </cell>
        </row>
        <row r="402">
          <cell r="C402" t="str">
            <v>Ивэнерго, ОАО энергетики и электрификации</v>
          </cell>
        </row>
        <row r="403">
          <cell r="C403" t="str">
            <v>Урал</v>
          </cell>
          <cell r="E403">
            <v>2459786.6799999997</v>
          </cell>
          <cell r="F403">
            <v>2459786.6799999997</v>
          </cell>
          <cell r="G403">
            <v>2459792.6799999997</v>
          </cell>
          <cell r="H403">
            <v>7379366.0399999991</v>
          </cell>
        </row>
        <row r="404">
          <cell r="C404" t="str">
            <v>Свердловэнерго (АО)</v>
          </cell>
          <cell r="E404">
            <v>1255291.68</v>
          </cell>
          <cell r="F404">
            <v>1255291.68</v>
          </cell>
          <cell r="G404">
            <v>1255291.68</v>
          </cell>
          <cell r="H404">
            <v>3765875.04</v>
          </cell>
        </row>
        <row r="405">
          <cell r="C405" t="str">
            <v>Пермэнерго, ОАО</v>
          </cell>
          <cell r="E405">
            <v>1204495</v>
          </cell>
          <cell r="F405">
            <v>1204495</v>
          </cell>
          <cell r="G405">
            <v>1204501</v>
          </cell>
          <cell r="H405">
            <v>3613491</v>
          </cell>
        </row>
        <row r="406">
          <cell r="C406" t="str">
            <v>Кировэнерго (АО)</v>
          </cell>
        </row>
        <row r="407">
          <cell r="C407" t="str">
            <v>Пензаэнерго (АО)</v>
          </cell>
        </row>
        <row r="408">
          <cell r="C408" t="str">
            <v>Удмуртэнерго (АО)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str">
            <v>Прочие Энерго</v>
          </cell>
        </row>
        <row r="410">
          <cell r="C410" t="str">
            <v>ТГК-5</v>
          </cell>
        </row>
        <row r="411">
          <cell r="C411" t="str">
            <v>Удмуртская управляющая энергетическая компания</v>
          </cell>
        </row>
        <row r="412">
          <cell r="C412" t="str">
            <v>ТГК-6</v>
          </cell>
        </row>
        <row r="413">
          <cell r="C413" t="str">
            <v>Нижновэнерго</v>
          </cell>
        </row>
        <row r="414">
          <cell r="C414" t="str">
            <v>Владимирская энергетическая компания</v>
          </cell>
        </row>
        <row r="415">
          <cell r="C415" t="str">
            <v>Ивановская управляющая энергетическая компания</v>
          </cell>
        </row>
        <row r="416">
          <cell r="C416" t="str">
            <v>Пензенская энергетическая управляющая компания</v>
          </cell>
        </row>
        <row r="417">
          <cell r="C417" t="str">
            <v>ТГК-8</v>
          </cell>
        </row>
        <row r="418">
          <cell r="C418" t="str">
            <v>Управляющая компания Ростовэнерго</v>
          </cell>
        </row>
        <row r="419">
          <cell r="C419" t="str">
            <v>ТГК-9</v>
          </cell>
        </row>
        <row r="420">
          <cell r="C420" t="str">
            <v>АО Комиэнерго</v>
          </cell>
        </row>
        <row r="421">
          <cell r="C421" t="str">
            <v>Свердловская энергосервисная компания</v>
          </cell>
        </row>
        <row r="422">
          <cell r="C422" t="str">
            <v>Свердловская энергоуправляющая компания</v>
          </cell>
        </row>
        <row r="423">
          <cell r="C423" t="str">
            <v>Пермская энергоуправляющая компания</v>
          </cell>
        </row>
        <row r="424">
          <cell r="C424" t="str">
            <v>Энергосбыт</v>
          </cell>
        </row>
        <row r="425">
          <cell r="C425" t="str">
            <v>ТГК-5</v>
          </cell>
        </row>
        <row r="426">
          <cell r="C426" t="str">
            <v>Энергосбыт Мариэнерго</v>
          </cell>
        </row>
        <row r="427">
          <cell r="C427" t="str">
            <v>Кировэнергосбыт</v>
          </cell>
        </row>
        <row r="428">
          <cell r="C428" t="str">
            <v>Удмуртская энергосбытовая компания</v>
          </cell>
        </row>
        <row r="429">
          <cell r="C429" t="str">
            <v>ТГК-6</v>
          </cell>
        </row>
        <row r="430">
          <cell r="C430" t="str">
            <v>Ивановская энергосбытовая компания</v>
          </cell>
        </row>
        <row r="431">
          <cell r="C431" t="str">
            <v>Владимирская энергосбытовая компания</v>
          </cell>
        </row>
        <row r="432">
          <cell r="C432" t="str">
            <v>Пензенская энергосбытовая компания</v>
          </cell>
        </row>
        <row r="433">
          <cell r="C433" t="str">
            <v>Энергосбыт Нижновэнерго</v>
          </cell>
        </row>
        <row r="434">
          <cell r="C434" t="str">
            <v>Энергосбыт Мордовэнерго</v>
          </cell>
        </row>
        <row r="435">
          <cell r="C435" t="str">
            <v>ТГК-8</v>
          </cell>
        </row>
        <row r="436">
          <cell r="C436" t="str">
            <v>Энергосбыт Ростовэнерго</v>
          </cell>
        </row>
        <row r="437">
          <cell r="C437" t="str">
            <v>ТГК-9</v>
          </cell>
        </row>
        <row r="438">
          <cell r="C438" t="str">
            <v>Свердловэнергосбыт</v>
          </cell>
        </row>
        <row r="439">
          <cell r="C439" t="str">
            <v>Энергосбыт Комиэнерго (?)</v>
          </cell>
        </row>
        <row r="440">
          <cell r="C440" t="str">
            <v>Пермская энергетическая сбытовая компания</v>
          </cell>
        </row>
        <row r="441">
          <cell r="C441" t="str">
            <v>Энергоремонт</v>
          </cell>
        </row>
        <row r="442">
          <cell r="C442" t="str">
            <v>ТГК-6</v>
          </cell>
        </row>
        <row r="443">
          <cell r="C443" t="str">
            <v>Ремонтный центр Нижновэнерго</v>
          </cell>
        </row>
        <row r="444">
          <cell r="C444" t="str">
            <v>Пензенская энергоремонтная компания</v>
          </cell>
        </row>
        <row r="445">
          <cell r="C445" t="str">
            <v>ТГК-9</v>
          </cell>
        </row>
        <row r="446">
          <cell r="C446" t="str">
            <v>Ремонтный центр Свердловэнерго 1</v>
          </cell>
        </row>
        <row r="447">
          <cell r="C447" t="str">
            <v>Ремонтный центр Свердловэнерго 2</v>
          </cell>
        </row>
        <row r="448">
          <cell r="C448" t="str">
            <v>Пермэнергоремонт</v>
          </cell>
        </row>
        <row r="449">
          <cell r="C449" t="str">
            <v>Пермэнергоспецремонт</v>
          </cell>
        </row>
        <row r="450">
          <cell r="C450" t="str">
            <v>ТГК-8</v>
          </cell>
        </row>
        <row r="451">
          <cell r="C451" t="str">
            <v>Ростовэнергоспецремонт</v>
          </cell>
        </row>
        <row r="452">
          <cell r="C452" t="str">
            <v>РКС</v>
          </cell>
        </row>
        <row r="453">
          <cell r="C453" t="str">
            <v>Федеральный центр продаж</v>
          </cell>
        </row>
        <row r="454">
          <cell r="C454" t="str">
            <v>Мультиэнергетический бизнес (до 1 июля)</v>
          </cell>
          <cell r="E454">
            <v>0</v>
          </cell>
          <cell r="F454">
            <v>5000000</v>
          </cell>
          <cell r="G454">
            <v>0</v>
          </cell>
          <cell r="H454">
            <v>5000000</v>
          </cell>
        </row>
        <row r="455">
          <cell r="C455" t="str">
            <v>Энергетическое строительство</v>
          </cell>
        </row>
        <row r="456">
          <cell r="C456" t="str">
            <v>ОАО "Востоксибэлектросетьстрой"</v>
          </cell>
        </row>
        <row r="457">
          <cell r="C457" t="str">
            <v>ОАО "Запсибэлектросетьстрой"</v>
          </cell>
        </row>
        <row r="458">
          <cell r="C458" t="str">
            <v>ОАО "Сибэлектросетьстрой"</v>
          </cell>
        </row>
        <row r="459">
          <cell r="C459" t="str">
            <v>ОАО "Ноябрьскэлектросетьстрой"</v>
          </cell>
        </row>
        <row r="460">
          <cell r="C460" t="str">
            <v>ГазХолдинг</v>
          </cell>
        </row>
        <row r="461">
          <cell r="C461" t="str">
            <v>Екатеринбург</v>
          </cell>
        </row>
        <row r="462">
          <cell r="C462" t="str">
            <v>Иркутск</v>
          </cell>
        </row>
        <row r="463">
          <cell r="C463" t="str">
            <v>Чита</v>
          </cell>
        </row>
        <row r="464">
          <cell r="C464" t="str">
            <v>Новосибирск</v>
          </cell>
        </row>
        <row r="465">
          <cell r="C465" t="str">
            <v>Челябинск</v>
          </cell>
        </row>
        <row r="466">
          <cell r="C466" t="str">
            <v>Развитие</v>
          </cell>
        </row>
        <row r="467">
          <cell r="C467" t="str">
            <v>Приобретение ОС и НМА (более 10 тыс. долл.)</v>
          </cell>
          <cell r="E467">
            <v>12000</v>
          </cell>
          <cell r="F467">
            <v>12000</v>
          </cell>
          <cell r="G467">
            <v>0</v>
          </cell>
          <cell r="H467">
            <v>24000</v>
          </cell>
        </row>
        <row r="468">
          <cell r="C468" t="str">
            <v>SHARP 4 этаж (ксерокс)</v>
          </cell>
          <cell r="E468">
            <v>0</v>
          </cell>
          <cell r="F468">
            <v>12000</v>
          </cell>
          <cell r="G468">
            <v>0</v>
          </cell>
          <cell r="H468">
            <v>12000</v>
          </cell>
        </row>
        <row r="469">
          <cell r="C469" t="str">
            <v>Сервер Почтовый (DMZ)</v>
          </cell>
          <cell r="E469">
            <v>12000</v>
          </cell>
          <cell r="F469">
            <v>0</v>
          </cell>
          <cell r="G469">
            <v>0</v>
          </cell>
          <cell r="H469">
            <v>12000</v>
          </cell>
        </row>
        <row r="470">
          <cell r="C470" t="str">
            <v>Прямые Административно-инвестиционные расходы, связанные с управлением активами</v>
          </cell>
          <cell r="E470">
            <v>80393.944827586209</v>
          </cell>
          <cell r="F470">
            <v>65078.551724137928</v>
          </cell>
          <cell r="G470">
            <v>90596.758620689652</v>
          </cell>
          <cell r="H470">
            <v>236069.2551724138</v>
          </cell>
        </row>
        <row r="471">
          <cell r="C471" t="str">
            <v>Командировочные</v>
          </cell>
          <cell r="E471">
            <v>7401.3448275862065</v>
          </cell>
          <cell r="F471">
            <v>11478.551724137931</v>
          </cell>
          <cell r="G471">
            <v>11259.758620689656</v>
          </cell>
          <cell r="H471">
            <v>30139.655172413793</v>
          </cell>
        </row>
        <row r="472">
          <cell r="C472" t="str">
            <v>Билеты</v>
          </cell>
          <cell r="E472">
            <v>4449</v>
          </cell>
          <cell r="F472">
            <v>6792</v>
          </cell>
          <cell r="G472">
            <v>6863</v>
          </cell>
          <cell r="H472">
            <v>18104</v>
          </cell>
        </row>
        <row r="473">
          <cell r="C473" t="str">
            <v>Суточные</v>
          </cell>
          <cell r="E473">
            <v>472.34482758620697</v>
          </cell>
          <cell r="F473">
            <v>766.55172413793105</v>
          </cell>
          <cell r="G473">
            <v>716.75862068965523</v>
          </cell>
          <cell r="H473">
            <v>1955.6551724137935</v>
          </cell>
        </row>
        <row r="474">
          <cell r="C474" t="str">
            <v>Проживание</v>
          </cell>
          <cell r="E474">
            <v>2480</v>
          </cell>
          <cell r="F474">
            <v>3920</v>
          </cell>
          <cell r="G474">
            <v>3680</v>
          </cell>
          <cell r="H474">
            <v>10080</v>
          </cell>
        </row>
        <row r="475">
          <cell r="C475" t="str">
            <v>Представительские</v>
          </cell>
        </row>
        <row r="476">
          <cell r="C476" t="str">
            <v>Представительские</v>
          </cell>
        </row>
        <row r="477">
          <cell r="C477" t="str">
            <v>Расходы на консалтинг, аудит</v>
          </cell>
          <cell r="E477">
            <v>64392.6</v>
          </cell>
          <cell r="F477">
            <v>45000</v>
          </cell>
          <cell r="G477">
            <v>70737</v>
          </cell>
          <cell r="H477">
            <v>180129.6</v>
          </cell>
        </row>
        <row r="478">
          <cell r="C478" t="str">
            <v>Консалтинг</v>
          </cell>
          <cell r="E478">
            <v>53392.6</v>
          </cell>
          <cell r="F478">
            <v>44000</v>
          </cell>
          <cell r="G478">
            <v>57537</v>
          </cell>
          <cell r="H478">
            <v>154929.60000000001</v>
          </cell>
        </row>
        <row r="479">
          <cell r="C479" t="str">
            <v>Расходы на поддержку решений</v>
          </cell>
          <cell r="E479">
            <v>11000</v>
          </cell>
          <cell r="F479">
            <v>1000</v>
          </cell>
          <cell r="G479">
            <v>13200</v>
          </cell>
          <cell r="H479">
            <v>25200</v>
          </cell>
        </row>
        <row r="480">
          <cell r="C480" t="str">
            <v>Прочие консультационные расходы</v>
          </cell>
        </row>
        <row r="481">
          <cell r="C481" t="str">
            <v>Расходы на юридическое сопровождение</v>
          </cell>
        </row>
        <row r="482">
          <cell r="C482" t="str">
            <v>Юридические услуги</v>
          </cell>
        </row>
        <row r="483">
          <cell r="C483" t="str">
            <v>Судебные издержки</v>
          </cell>
        </row>
        <row r="484">
          <cell r="C484" t="str">
            <v>Расходы на PR и маркетинг</v>
          </cell>
          <cell r="E484">
            <v>2000</v>
          </cell>
          <cell r="F484">
            <v>2000</v>
          </cell>
          <cell r="G484">
            <v>2000</v>
          </cell>
          <cell r="H484">
            <v>6000</v>
          </cell>
        </row>
        <row r="485">
          <cell r="C485" t="str">
            <v>GR-расходы</v>
          </cell>
        </row>
        <row r="486">
          <cell r="C486" t="str">
            <v>PR-мероприятия</v>
          </cell>
          <cell r="E486">
            <v>2000</v>
          </cell>
          <cell r="F486">
            <v>2000</v>
          </cell>
          <cell r="G486">
            <v>2000</v>
          </cell>
          <cell r="H486">
            <v>6000</v>
          </cell>
        </row>
        <row r="487">
          <cell r="C487" t="str">
            <v>Международные проекты и мероприятия</v>
          </cell>
        </row>
        <row r="488">
          <cell r="C488" t="str">
            <v>Прочие PR-расходы</v>
          </cell>
        </row>
        <row r="489">
          <cell r="C489" t="str">
            <v>Транзакционные расходы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</row>
        <row r="490">
          <cell r="C490" t="str">
            <v>Брокерские и депозитарные комиссии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str">
            <v>Расходы на регистрацию</v>
          </cell>
        </row>
        <row r="492">
          <cell r="C492" t="str">
            <v>Расходы на инфраструктуру</v>
          </cell>
          <cell r="E492">
            <v>6600</v>
          </cell>
          <cell r="F492">
            <v>6600</v>
          </cell>
          <cell r="G492">
            <v>6600</v>
          </cell>
          <cell r="H492">
            <v>19800</v>
          </cell>
        </row>
        <row r="493">
          <cell r="C493" t="str">
            <v>Депозитарные расходы</v>
          </cell>
          <cell r="E493">
            <v>2000</v>
          </cell>
          <cell r="F493">
            <v>2000</v>
          </cell>
          <cell r="G493">
            <v>2000</v>
          </cell>
          <cell r="H493">
            <v>6000</v>
          </cell>
        </row>
        <row r="494">
          <cell r="C494" t="str">
            <v>Юридические услуги</v>
          </cell>
          <cell r="E494">
            <v>4600</v>
          </cell>
          <cell r="F494">
            <v>4600</v>
          </cell>
          <cell r="G494">
            <v>4600</v>
          </cell>
          <cell r="H494">
            <v>13800</v>
          </cell>
        </row>
        <row r="495">
          <cell r="C495" t="str">
            <v>Сервисные комиссии</v>
          </cell>
        </row>
        <row r="496">
          <cell r="C496" t="str">
            <v>Прочие расходы</v>
          </cell>
        </row>
        <row r="497">
          <cell r="C497" t="str">
            <v>Прочие расходы</v>
          </cell>
        </row>
        <row r="498">
          <cell r="C498" t="str">
            <v>Прочие административно-инвестиционные расходы</v>
          </cell>
          <cell r="E498">
            <v>100000</v>
          </cell>
          <cell r="F498">
            <v>100000</v>
          </cell>
          <cell r="G498">
            <v>160000</v>
          </cell>
          <cell r="H498">
            <v>360000</v>
          </cell>
        </row>
        <row r="499">
          <cell r="C499" t="str">
            <v>Консалтинг (Юникон)</v>
          </cell>
          <cell r="E499">
            <v>100000</v>
          </cell>
          <cell r="F499">
            <v>100000</v>
          </cell>
          <cell r="G499">
            <v>100000</v>
          </cell>
          <cell r="H499">
            <v>300000</v>
          </cell>
        </row>
        <row r="500">
          <cell r="C500" t="str">
            <v>Бюджетирование</v>
          </cell>
          <cell r="E500">
            <v>0</v>
          </cell>
          <cell r="F500">
            <v>0</v>
          </cell>
          <cell r="G500">
            <v>60000</v>
          </cell>
          <cell r="H500">
            <v>60000</v>
          </cell>
        </row>
        <row r="501">
          <cell r="C501" t="str">
            <v>Взнос в уставный капитал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_новая"/>
      <sheetName val="Лист1"/>
      <sheetName val="меропр_ДЗ"/>
      <sheetName val="меропр_КЗ"/>
      <sheetName val="отч_мер_ДЗ"/>
      <sheetName val="отч_мер_КЗ"/>
      <sheetName val="ДЗ"/>
      <sheetName val="КЗ"/>
      <sheetName val="ДинамикеДЗ"/>
      <sheetName val="ДинамикаКЗ"/>
      <sheetName val="График"/>
      <sheetName val="цены цехов"/>
      <sheetName val="БДДС_нов"/>
      <sheetName val="Отопление"/>
      <sheetName val="Вода для ГВС"/>
      <sheetName val="ТоКС-э"/>
      <sheetName val="1.2.1"/>
      <sheetName val="2.2.4"/>
      <sheetName val="Январь"/>
      <sheetName val="имена"/>
      <sheetName val="ПФВ-0.5"/>
      <sheetName val="ПФВ-0.6"/>
      <sheetName val="Дебиторка"/>
      <sheetName val="ПФВ_0_6"/>
    </sheetNames>
    <sheetDataSet>
      <sheetData sheetId="0">
        <row r="38">
          <cell r="A38">
            <v>38353</v>
          </cell>
        </row>
      </sheetData>
      <sheetData sheetId="1" refreshError="1">
        <row r="38">
          <cell r="A38">
            <v>38353</v>
          </cell>
          <cell r="B38">
            <v>1</v>
          </cell>
        </row>
        <row r="39">
          <cell r="B39">
            <v>2</v>
          </cell>
        </row>
        <row r="40">
          <cell r="B40">
            <v>3</v>
          </cell>
        </row>
        <row r="41">
          <cell r="B41">
            <v>4</v>
          </cell>
        </row>
        <row r="42">
          <cell r="B4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ена"/>
      <sheetName val="Вода технич. показатели (п1)"/>
      <sheetName val="Стоки технич. показатели (п2)"/>
      <sheetName val="6 - В  (п3)"/>
      <sheetName val="6 - К  (п4)"/>
      <sheetName val="Химреаг. (п5)"/>
      <sheetName val="Э-э вода (п6)"/>
      <sheetName val="Э-э стоки (п6)"/>
      <sheetName val="Э-э цех, о-хоз (2)"/>
      <sheetName val="распред. накладных"/>
      <sheetName val="расчет ФОТ  на 2006 г."/>
      <sheetName val="Цеховые расходы (п11)"/>
      <sheetName val="Цеховые В (п11)"/>
      <sheetName val="Цеховые К (п11)"/>
      <sheetName val="Общеэксплуат расходы (п11)"/>
      <sheetName val="прочие"/>
      <sheetName val="налоги"/>
      <sheetName val="Ремонт"/>
      <sheetName val="ГСМ "/>
      <sheetName val="прибыль"/>
      <sheetName val="Обший"/>
      <sheetName val="Вода"/>
      <sheetName val="Стоки"/>
      <sheetName val="ПФВ-0.5"/>
      <sheetName val="2001"/>
      <sheetName val="ПФВ_0_5"/>
      <sheetName val="компании группы"/>
      <sheetName val="титул БДР"/>
      <sheetName val="БДДС_нов"/>
      <sheetName val="Контроль"/>
      <sheetName val="Параметры"/>
      <sheetName val="Globals"/>
      <sheetName val="даты"/>
      <sheetName val="списки"/>
      <sheetName val="Лист1"/>
      <sheetName val="Оборудование_стоим"/>
      <sheetName val="июнь9"/>
      <sheetName val="Лист2"/>
      <sheetName val="расчет тарифов"/>
      <sheetName val="Personnel"/>
      <sheetName val="1.2.1"/>
      <sheetName val="2.2.4"/>
    </sheetNames>
    <sheetDataSet>
      <sheetData sheetId="0" refreshError="1">
        <row r="17">
          <cell r="A17" t="str">
            <v>ОАО "Кировские коммунальные системы"</v>
          </cell>
        </row>
      </sheetData>
      <sheetData sheetId="1">
        <row r="17">
          <cell r="A17" t="str">
            <v>ОАО "Кировские коммунальные системы"</v>
          </cell>
        </row>
      </sheetData>
      <sheetData sheetId="2">
        <row r="17">
          <cell r="A17" t="str">
            <v>ОАО "Кировские коммунальные системы"</v>
          </cell>
        </row>
      </sheetData>
      <sheetData sheetId="3">
        <row r="17">
          <cell r="A17" t="str">
            <v>ОАО "Кировские коммунальные системы"</v>
          </cell>
        </row>
      </sheetData>
      <sheetData sheetId="4">
        <row r="17">
          <cell r="A17" t="str">
            <v>ОАО "Кировские коммунальные системы"</v>
          </cell>
        </row>
      </sheetData>
      <sheetData sheetId="5">
        <row r="17">
          <cell r="A17" t="str">
            <v>ОАО "Кировские коммунальные системы"</v>
          </cell>
        </row>
      </sheetData>
      <sheetData sheetId="6">
        <row r="17">
          <cell r="A17" t="str">
            <v>ОАО "Кировские коммунальные системы"</v>
          </cell>
        </row>
      </sheetData>
      <sheetData sheetId="7">
        <row r="17">
          <cell r="A17" t="str">
            <v>ОАО "Кировские коммунальные системы"</v>
          </cell>
        </row>
      </sheetData>
      <sheetData sheetId="8">
        <row r="17">
          <cell r="A17" t="str">
            <v>ОАО "Кировские коммунальные системы"</v>
          </cell>
        </row>
      </sheetData>
      <sheetData sheetId="9">
        <row r="17">
          <cell r="A17" t="str">
            <v>ОАО "Кировские коммунальные системы"</v>
          </cell>
        </row>
      </sheetData>
      <sheetData sheetId="10">
        <row r="17">
          <cell r="A17" t="str">
            <v>ОАО "Кировские коммунальные системы"</v>
          </cell>
        </row>
      </sheetData>
      <sheetData sheetId="11">
        <row r="17">
          <cell r="A17" t="str">
            <v>ОАО "Кировские коммунальные системы"</v>
          </cell>
        </row>
      </sheetData>
      <sheetData sheetId="12">
        <row r="17">
          <cell r="A17" t="str">
            <v>ОАО "Кировские коммунальные системы"</v>
          </cell>
        </row>
      </sheetData>
      <sheetData sheetId="13">
        <row r="17">
          <cell r="A17" t="str">
            <v>ОАО "Кировские коммунальные системы"</v>
          </cell>
        </row>
      </sheetData>
      <sheetData sheetId="14">
        <row r="17">
          <cell r="A17" t="str">
            <v>ОАО "Кировские коммунальные системы"</v>
          </cell>
        </row>
      </sheetData>
      <sheetData sheetId="15">
        <row r="17">
          <cell r="A17" t="str">
            <v>ОАО "Кировские коммунальные системы"</v>
          </cell>
        </row>
      </sheetData>
      <sheetData sheetId="16">
        <row r="17">
          <cell r="A17" t="str">
            <v>ОАО "Кировские коммунальные системы"</v>
          </cell>
        </row>
      </sheetData>
      <sheetData sheetId="17">
        <row r="17">
          <cell r="A17" t="str">
            <v>ОАО "Кировские коммунальные системы"</v>
          </cell>
        </row>
      </sheetData>
      <sheetData sheetId="18">
        <row r="17">
          <cell r="A17" t="str">
            <v>ОАО "Кировские коммунальные системы"</v>
          </cell>
        </row>
      </sheetData>
      <sheetData sheetId="19">
        <row r="17">
          <cell r="A17" t="str">
            <v>ОАО "Кировские коммунальные системы"</v>
          </cell>
        </row>
      </sheetData>
      <sheetData sheetId="20">
        <row r="17">
          <cell r="A17" t="str">
            <v>ОАО "Кировские коммунальные системы"</v>
          </cell>
        </row>
      </sheetData>
      <sheetData sheetId="21">
        <row r="17">
          <cell r="A17" t="str">
            <v>ОАО "Кировские коммунальные системы"</v>
          </cell>
        </row>
      </sheetData>
      <sheetData sheetId="22">
        <row r="17">
          <cell r="A17" t="str">
            <v>ОАО "Кировские коммунальные системы"</v>
          </cell>
        </row>
      </sheetData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Ком потери"/>
      <sheetName val="2001"/>
      <sheetName val="списки"/>
      <sheetName val="InputTI"/>
      <sheetName val="Позиция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SMetstrait"/>
      <sheetName val="Контроль"/>
      <sheetName val="Отопление"/>
      <sheetName val="постоянные затраты"/>
      <sheetName val="БДДС_нов"/>
      <sheetName val="График"/>
      <sheetName val="ПФВ-0.6"/>
      <sheetName val="_FES"/>
      <sheetName val="ПТ-1.2факт"/>
      <sheetName val="Pr_f_1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Исх."/>
      <sheetName val="списки ФП"/>
      <sheetName val="имена"/>
      <sheetName val="на 1 тут"/>
      <sheetName val="Смета прил.№2"/>
      <sheetName val="VLOOKUP"/>
      <sheetName val="INPUTMASTER"/>
      <sheetName val="XLR_NoRangeSheet"/>
      <sheetName val="Sheet2"/>
      <sheetName val="ТЭП 1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TEHSHEET"/>
      <sheetName val="Заголовок"/>
      <sheetName val="под кредитное плечо 25%"/>
      <sheetName val="Данные для расчета"/>
      <sheetName val="Справочники"/>
      <sheetName val="Справочно"/>
      <sheetName val="t_Настройки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T25"/>
      <sheetName val="T31"/>
      <sheetName val="форма-прил к ф№1"/>
      <sheetName val="T0"/>
      <sheetName val="Титульный"/>
      <sheetName val="3.15"/>
      <sheetName val="ДПН.Приток денежных средств"/>
      <sheetName val="ДПН.Отток денежных средств"/>
      <sheetName val="ДПН. Баланс наличности"/>
      <sheetName val="ДПН.Инвестиции и кредиты"/>
      <sheetName val="Титульный лист 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/>
      <sheetData sheetId="314"/>
      <sheetData sheetId="315"/>
      <sheetData sheetId="316"/>
      <sheetData sheetId="31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тация т.э.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даты"/>
      <sheetName val="Лист1"/>
      <sheetName val="2001"/>
      <sheetName val="Отопление"/>
      <sheetName val="График"/>
      <sheetName val="FES"/>
      <sheetName val="Personnel"/>
      <sheetName val="Master Cashflows - Contractual"/>
      <sheetName val="SMetstrait"/>
      <sheetName val="коэфф"/>
      <sheetName val="июнь9"/>
      <sheetName val="Янва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 БДР"/>
      <sheetName val="титул БДДС"/>
      <sheetName val="титул ПБ"/>
      <sheetName val="ЭП02-1кв"/>
      <sheetName val="ЭП02-янв"/>
      <sheetName val="ЭП02-фев"/>
      <sheetName val="ЭП02-мар"/>
      <sheetName val="ЭП02-2кв"/>
      <sheetName val="ЭП02-3кв"/>
      <sheetName val="ЭП02-4кв"/>
      <sheetName val="ЭП02-год"/>
      <sheetName val="ЭП04-1кв"/>
      <sheetName val="ЭП04-янв"/>
      <sheetName val="ЭП04-фев"/>
      <sheetName val="ЭП04-мар"/>
      <sheetName val="ЭП04-2кв"/>
      <sheetName val="ЭП04-3кв"/>
      <sheetName val="ЭП04-4кв"/>
      <sheetName val="ЭП04-год"/>
      <sheetName val="ЭП05-1кв"/>
      <sheetName val="ЭП05-янв"/>
      <sheetName val="ЭП05-фев"/>
      <sheetName val="ЭП05-мар"/>
      <sheetName val="ЭП05-2кв"/>
      <sheetName val="ЭП05-3кв"/>
      <sheetName val="ЭП05-4кв"/>
      <sheetName val="ЭП05-год"/>
      <sheetName val="ЭП06-1кв"/>
      <sheetName val="ЭП06-янв"/>
      <sheetName val="ЭП06-фев"/>
      <sheetName val="ЭП06-мар"/>
      <sheetName val="ЭП06-2кв"/>
      <sheetName val="ЭП06-3кв"/>
      <sheetName val="ЭП06-4кв"/>
      <sheetName val="ЭП06-год"/>
      <sheetName val="ЭП08-1кв"/>
      <sheetName val="ЭП08-янв"/>
      <sheetName val="ЭП08-фев"/>
      <sheetName val="ЭП08-мар"/>
      <sheetName val="ЭП08-2кв"/>
      <sheetName val="ЭП08-3кв"/>
      <sheetName val="ЭП08-4кв"/>
      <sheetName val="ЭП08-год"/>
      <sheetName val="ЭП09-1кв"/>
      <sheetName val="ЭП09-янв"/>
      <sheetName val="ЭП09-фев"/>
      <sheetName val="ЭП09-мар"/>
      <sheetName val="ЭП09-2кв"/>
      <sheetName val="ЭП09-3кв"/>
      <sheetName val="ЭП09-4кв"/>
      <sheetName val="ЭП09-год"/>
      <sheetName val="ЭП10"/>
      <sheetName val="ЭП11"/>
      <sheetName val="ЭП12"/>
      <sheetName val="ЭП13"/>
      <sheetName val="ЭП14"/>
      <sheetName val="ФЗП План"/>
      <sheetName val="БП"/>
      <sheetName val="БПК"/>
      <sheetName val="ЭП01"/>
      <sheetName val="ЭП03"/>
      <sheetName val="ЭП07"/>
      <sheetName val="ФП-01"/>
      <sheetName val="ФП-02-янв"/>
      <sheetName val="ФП-03"/>
      <sheetName val="ФП-03-1кв"/>
      <sheetName val="ФП-04"/>
      <sheetName val="ФП-04-1кв"/>
      <sheetName val="ФП-06-1кв"/>
      <sheetName val="ФП-06-янв"/>
      <sheetName val="ФП-06-фев"/>
      <sheetName val="ФП-06-мар"/>
      <sheetName val="ФП-06-2кв"/>
      <sheetName val="ФП-06-3кв"/>
      <sheetName val="ФП-06-4кв"/>
      <sheetName val="ФП-06-год"/>
      <sheetName val="даты"/>
      <sheetName val="ТоКС-э"/>
      <sheetName val="#ССЫЛКА"/>
      <sheetName val="имена"/>
      <sheetName val="Лист1"/>
    </sheetNames>
    <sheetDataSet>
      <sheetData sheetId="0" refreshError="1">
        <row r="22">
          <cell r="A22" t="str">
            <v>ОАО «СВЕРДЛОВСКИЕ КС»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титул БДР"/>
      <sheetName val="списки"/>
      <sheetName val="имена"/>
      <sheetName val="Дебиторка"/>
      <sheetName val="титул БДР отчет"/>
      <sheetName val="Имя"/>
      <sheetName val="Исполнение"/>
      <sheetName val="цены цехов"/>
      <sheetName val="Лист1"/>
      <sheetName val="Cash-Flow"/>
      <sheetName val="Добыча-факт"/>
      <sheetName val="даты"/>
      <sheetName val="Титул"/>
      <sheetName val="Валюты"/>
      <sheetName val="СИС-Имена и ссылки"/>
      <sheetName val="РД-Оборотная ведомость"/>
      <sheetName val="эл ст"/>
      <sheetName val="план продаж"/>
      <sheetName val="Калькуляции"/>
      <sheetName val="_________________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ифры по 2004 (2)"/>
      <sheetName val="Цифры по 2004"/>
      <sheetName val="2003"/>
      <sheetName val="Фонд зп"/>
      <sheetName val="Макро"/>
      <sheetName val="Красноуральск"/>
      <sheetName val="Серов"/>
      <sheetName val="Краснотурьинск"/>
      <sheetName val="Кировоград"/>
      <sheetName val="Первоуральск"/>
      <sheetName val="Полевской"/>
      <sheetName val="Ревда"/>
      <sheetName val="Н.Тагил"/>
      <sheetName val="ГАЗЭКС"/>
      <sheetName val="Лист1"/>
      <sheetName val="ДанныеТех паспортов"/>
      <sheetName val="Справочники"/>
      <sheetName val="Оборудование_стоим"/>
      <sheetName val="июнь9"/>
      <sheetName val="титул БДР"/>
      <sheetName val="имена"/>
      <sheetName val="Параметры"/>
      <sheetName val="2_2_4"/>
      <sheetName val="1.2.1"/>
      <sheetName val="2.2.4"/>
      <sheetName val="даты"/>
      <sheetName val="Données"/>
    </sheetNames>
    <sheetDataSet>
      <sheetData sheetId="0">
        <row r="4">
          <cell r="B4">
            <v>0.35899999999999999</v>
          </cell>
        </row>
      </sheetData>
      <sheetData sheetId="1">
        <row r="4">
          <cell r="B4">
            <v>0.35899999999999999</v>
          </cell>
        </row>
      </sheetData>
      <sheetData sheetId="2">
        <row r="4">
          <cell r="B4">
            <v>0.35899999999999999</v>
          </cell>
        </row>
      </sheetData>
      <sheetData sheetId="3"/>
      <sheetData sheetId="4" refreshError="1">
        <row r="4">
          <cell r="B4">
            <v>0.35899999999999999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?es"/>
      <sheetName val="Pgarde"/>
      <sheetName val="Données"/>
      <sheetName val="Graphes HS"/>
      <sheetName val="Heures Sup"/>
      <sheetName val="HS REGPT"/>
      <sheetName val="HS Annuel"/>
      <sheetName val="Compar HS Cum"/>
      <sheetName val="Feuil15"/>
      <sheetName val="Feuil14"/>
      <sheetName val="Feuil13"/>
      <sheetName val="Feuil12"/>
      <sheetName val="Feuil11"/>
      <sheetName val="Feuil10"/>
      <sheetName val="Feuil9"/>
      <sheetName val="Feuil4"/>
      <sheetName val="Feuil3"/>
      <sheetName val="Feuil2"/>
      <sheetName val="Feuil1"/>
      <sheetName val="Feuil8"/>
      <sheetName val="Feuil7"/>
      <sheetName val="Feuil6"/>
      <sheetName val="Feuil5"/>
      <sheetName val="Макро"/>
      <sheetName val="Январь"/>
      <sheetName val="Personnel"/>
      <sheetName val="Оборудование_стоим"/>
      <sheetName val="тар"/>
      <sheetName val="т1.15(смета8а)"/>
      <sheetName val="Donn_es"/>
      <sheetName val="оборудование"/>
      <sheetName val="Калькуляции"/>
      <sheetName val="коэфф"/>
      <sheetName val="списки"/>
      <sheetName val="2011 Renova"/>
      <sheetName val="FES"/>
      <sheetName val="2001"/>
      <sheetName val="Rapport MO juin 01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реализация"/>
      <sheetName val="баланс"/>
      <sheetName val="I"/>
      <sheetName val="АХР"/>
      <sheetName val="1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имена"/>
      <sheetName val="Калькуляции"/>
      <sheetName val="FES"/>
      <sheetName val="постоянные затраты"/>
      <sheetName val="Макро"/>
      <sheetName val="Données"/>
      <sheetName val="титул БДР"/>
      <sheetName val="июнь9"/>
      <sheetName val="График"/>
      <sheetName val="титул БДДС"/>
      <sheetName val="титул ПБ"/>
      <sheetName val="ЭФ-02"/>
      <sheetName val="ЭФ-03"/>
      <sheetName val="ЭФ-04 янв"/>
      <sheetName val="ЭФ-04 фев"/>
      <sheetName val="ЭФ-04 мар"/>
      <sheetName val="ЭФ-04 1кв"/>
      <sheetName val="ЭФ-04 апр"/>
      <sheetName val="ЭФ-04 май"/>
      <sheetName val="ЭФ-04 июн"/>
      <sheetName val="ЭФ-04 2кв"/>
      <sheetName val="ЭФ-04 июл"/>
      <sheetName val="ЭФ-04 авг"/>
      <sheetName val="ЭФ-04 сен"/>
      <sheetName val="ЭФ-04 3кв"/>
      <sheetName val="ЭФ-04 окт"/>
      <sheetName val="ЭФ-04 ноя"/>
      <sheetName val="ЭФ-04 дек"/>
      <sheetName val="ЭФ-04 4кв"/>
      <sheetName val="ЭФ-04год"/>
      <sheetName val="ЭФ-10 янв"/>
      <sheetName val="ЭФ-10 фев"/>
      <sheetName val="ЭФ-10 мар"/>
      <sheetName val="ЭФ-10 1кв"/>
      <sheetName val="ЭФ-10 апр"/>
      <sheetName val="ЭФ-10 май"/>
      <sheetName val="ЭФ-10 июн"/>
      <sheetName val="ЭФ-10 2кв"/>
      <sheetName val="ЭФ-10 июл"/>
      <sheetName val="ЭФ-10 авг"/>
      <sheetName val="ЭФ-10 сен"/>
      <sheetName val="ЭФ-10 3кв"/>
      <sheetName val="ЭФ-10 окт"/>
      <sheetName val="ЭФ-10 ноя"/>
      <sheetName val="ЭФ-10 дек"/>
      <sheetName val="ЭФ-10 4кв"/>
      <sheetName val="ЭФ-10 год"/>
      <sheetName val="ЭФ-11"/>
      <sheetName val="ЛПОСВ"/>
      <sheetName val="ЭФ-07"/>
      <sheetName val="ЭФ-01"/>
      <sheetName val="ПБ"/>
      <sheetName val="ФО-01-год"/>
      <sheetName val="ФО-01-1 кв"/>
      <sheetName val="ФО-01-2 кв"/>
      <sheetName val="ФО-01-3 кв"/>
      <sheetName val="ФО-01-4 кв"/>
      <sheetName val="ФО-02"/>
      <sheetName val="ФО-03"/>
      <sheetName val="ФО-03мес"/>
      <sheetName val="ФО-04"/>
      <sheetName val="ФО-04мес"/>
      <sheetName val="ФО-05"/>
      <sheetName val="коэфф"/>
      <sheetName val="списки"/>
      <sheetName val="Отопление"/>
      <sheetName val="1.2.1"/>
      <sheetName val="2.2.4"/>
      <sheetName val="Позиция"/>
      <sheetName val="Donn?es"/>
    </sheetNames>
    <sheetDataSet>
      <sheetData sheetId="0" refreshError="1">
        <row r="9">
          <cell r="C9" t="str">
            <v>А. ДОХОДНАЯ ЧАСТЬ</v>
          </cell>
        </row>
        <row r="11">
          <cell r="B11">
            <v>1</v>
          </cell>
        </row>
        <row r="12">
          <cell r="B12">
            <v>11</v>
          </cell>
        </row>
        <row r="13">
          <cell r="B13">
            <v>111</v>
          </cell>
          <cell r="D13" t="str">
            <v xml:space="preserve"> - COALCO 303-98</v>
          </cell>
        </row>
        <row r="14">
          <cell r="B14">
            <v>111</v>
          </cell>
          <cell r="D14" t="str">
            <v xml:space="preserve"> - COALKO 304-98</v>
          </cell>
        </row>
        <row r="15">
          <cell r="B15">
            <v>111</v>
          </cell>
          <cell r="D15" t="str">
            <v xml:space="preserve"> - ALDECO 301-98</v>
          </cell>
        </row>
        <row r="16">
          <cell r="B16">
            <v>111</v>
          </cell>
          <cell r="D16" t="str">
            <v xml:space="preserve"> - PEAField 302-98</v>
          </cell>
        </row>
        <row r="17">
          <cell r="B17">
            <v>111</v>
          </cell>
          <cell r="D17" t="str">
            <v xml:space="preserve"> - DAEWOO</v>
          </cell>
        </row>
        <row r="18">
          <cell r="B18">
            <v>11</v>
          </cell>
        </row>
        <row r="19">
          <cell r="B19">
            <v>112</v>
          </cell>
          <cell r="D19" t="str">
            <v xml:space="preserve"> - КРАЗПА 72</v>
          </cell>
        </row>
        <row r="20">
          <cell r="B20">
            <v>112</v>
          </cell>
          <cell r="D20" t="str">
            <v xml:space="preserve"> - ДЖЕВЕНЕТ 728</v>
          </cell>
        </row>
        <row r="21">
          <cell r="B21">
            <v>112</v>
          </cell>
          <cell r="D21" t="str">
            <v xml:space="preserve"> - COALKO 733</v>
          </cell>
        </row>
        <row r="22">
          <cell r="B22">
            <v>112</v>
          </cell>
          <cell r="D22" t="str">
            <v xml:space="preserve"> - COALKO 734</v>
          </cell>
        </row>
        <row r="23">
          <cell r="B23">
            <v>112</v>
          </cell>
          <cell r="D23" t="str">
            <v xml:space="preserve"> - ALDECO 803</v>
          </cell>
        </row>
        <row r="24">
          <cell r="B24">
            <v>112</v>
          </cell>
          <cell r="D24" t="str">
            <v xml:space="preserve"> - Алюминий Казахстана 804</v>
          </cell>
        </row>
        <row r="25">
          <cell r="B25">
            <v>112</v>
          </cell>
          <cell r="D25" t="str">
            <v xml:space="preserve"> - прочие</v>
          </cell>
        </row>
        <row r="26">
          <cell r="B26">
            <v>11</v>
          </cell>
        </row>
        <row r="27">
          <cell r="B27">
            <v>113</v>
          </cell>
          <cell r="D27" t="str">
            <v xml:space="preserve"> - КРАЗПА 10</v>
          </cell>
        </row>
        <row r="28">
          <cell r="B28">
            <v>113</v>
          </cell>
          <cell r="D28" t="str">
            <v xml:space="preserve"> - Кли 75</v>
          </cell>
        </row>
        <row r="29">
          <cell r="B29">
            <v>113</v>
          </cell>
          <cell r="D29" t="str">
            <v xml:space="preserve"> - прочие</v>
          </cell>
        </row>
        <row r="32">
          <cell r="B32">
            <v>11</v>
          </cell>
        </row>
        <row r="33">
          <cell r="B33">
            <v>11</v>
          </cell>
        </row>
        <row r="34">
          <cell r="B34">
            <v>114</v>
          </cell>
          <cell r="D34" t="str">
            <v xml:space="preserve"> - КРАМЗ, 183</v>
          </cell>
        </row>
        <row r="35">
          <cell r="B35">
            <v>114</v>
          </cell>
          <cell r="D35" t="str">
            <v xml:space="preserve"> - САМЕКО, 128</v>
          </cell>
        </row>
        <row r="36">
          <cell r="B36">
            <v>114</v>
          </cell>
          <cell r="D36" t="str">
            <v xml:space="preserve"> - Танмет, 155, 182</v>
          </cell>
        </row>
        <row r="37">
          <cell r="B37">
            <v>114</v>
          </cell>
          <cell r="D37" t="str">
            <v xml:space="preserve"> - Ювис, 112</v>
          </cell>
        </row>
        <row r="38">
          <cell r="B38">
            <v>114</v>
          </cell>
          <cell r="D38" t="str">
            <v xml:space="preserve"> - прочие</v>
          </cell>
        </row>
        <row r="40">
          <cell r="B40">
            <v>1</v>
          </cell>
        </row>
        <row r="41">
          <cell r="B41">
            <v>12</v>
          </cell>
        </row>
        <row r="42">
          <cell r="B42">
            <v>121</v>
          </cell>
          <cell r="D42" t="str">
            <v xml:space="preserve"> - кирпич</v>
          </cell>
        </row>
        <row r="43">
          <cell r="B43">
            <v>121</v>
          </cell>
          <cell r="D43" t="str">
            <v xml:space="preserve"> - ТНП</v>
          </cell>
        </row>
        <row r="44">
          <cell r="B44">
            <v>121</v>
          </cell>
          <cell r="D44" t="str">
            <v xml:space="preserve"> - услуги на сторону</v>
          </cell>
        </row>
        <row r="45">
          <cell r="B45">
            <v>121</v>
          </cell>
          <cell r="D45" t="str">
            <v xml:space="preserve"> - другие услуги и продукция</v>
          </cell>
        </row>
        <row r="46">
          <cell r="B46">
            <v>12</v>
          </cell>
        </row>
        <row r="47">
          <cell r="B47">
            <v>122</v>
          </cell>
          <cell r="D47" t="str">
            <v xml:space="preserve"> - НИОКР и экология</v>
          </cell>
        </row>
        <row r="48">
          <cell r="B48">
            <v>122</v>
          </cell>
          <cell r="D48" t="str">
            <v xml:space="preserve"> - прочие</v>
          </cell>
        </row>
        <row r="49">
          <cell r="B49">
            <v>12</v>
          </cell>
          <cell r="D49" t="str">
            <v>Продажа имущества и ТМЦ</v>
          </cell>
        </row>
        <row r="50">
          <cell r="B50">
            <v>12</v>
          </cell>
          <cell r="D50" t="str">
            <v>Возмещение НДС и др. налогов</v>
          </cell>
        </row>
        <row r="51">
          <cell r="B51">
            <v>12</v>
          </cell>
          <cell r="D51" t="str">
            <v>Другие поступления</v>
          </cell>
        </row>
        <row r="55">
          <cell r="B55">
            <v>2</v>
          </cell>
        </row>
        <row r="56">
          <cell r="B56">
            <v>21</v>
          </cell>
          <cell r="D56" t="str">
            <v xml:space="preserve"> - КБ МЕТАЛЭКС</v>
          </cell>
        </row>
        <row r="57">
          <cell r="B57">
            <v>21</v>
          </cell>
          <cell r="D57" t="str">
            <v xml:space="preserve"> - КрасСберБанк</v>
          </cell>
        </row>
        <row r="58">
          <cell r="B58">
            <v>21</v>
          </cell>
          <cell r="D58" t="str">
            <v xml:space="preserve"> - АЛЬФА Банк</v>
          </cell>
        </row>
        <row r="59">
          <cell r="B59">
            <v>21</v>
          </cell>
          <cell r="D59" t="str">
            <v xml:space="preserve"> - ИНКОМ Банк</v>
          </cell>
        </row>
        <row r="60">
          <cell r="B60">
            <v>21</v>
          </cell>
          <cell r="D60" t="str">
            <v xml:space="preserve"> - МосБизнес Банк</v>
          </cell>
        </row>
        <row r="61">
          <cell r="B61">
            <v>21</v>
          </cell>
          <cell r="D61" t="str">
            <v xml:space="preserve"> - Российский Кредит</v>
          </cell>
        </row>
        <row r="62">
          <cell r="B62">
            <v>21</v>
          </cell>
          <cell r="D62" t="str">
            <v xml:space="preserve"> - Залогбанк №89/97</v>
          </cell>
        </row>
        <row r="63">
          <cell r="B63">
            <v>21</v>
          </cell>
          <cell r="D63" t="str">
            <v xml:space="preserve"> - Залогбанк №2</v>
          </cell>
        </row>
        <row r="64">
          <cell r="B64">
            <v>21</v>
          </cell>
          <cell r="D64" t="str">
            <v xml:space="preserve"> - Залогбанк №3</v>
          </cell>
        </row>
        <row r="65">
          <cell r="B65">
            <v>21</v>
          </cell>
          <cell r="D65" t="str">
            <v xml:space="preserve"> - Залогбанк №4</v>
          </cell>
        </row>
        <row r="66">
          <cell r="B66">
            <v>21</v>
          </cell>
          <cell r="D66" t="str">
            <v xml:space="preserve"> - Залогбанк №5</v>
          </cell>
        </row>
        <row r="67">
          <cell r="B67">
            <v>21</v>
          </cell>
          <cell r="D67" t="str">
            <v xml:space="preserve"> - Залогбанк №6</v>
          </cell>
        </row>
        <row r="68">
          <cell r="B68">
            <v>21</v>
          </cell>
          <cell r="D68" t="str">
            <v xml:space="preserve"> - прочие</v>
          </cell>
        </row>
        <row r="69">
          <cell r="B69">
            <v>2</v>
          </cell>
          <cell r="D69" t="str">
            <v>Привлечение займов</v>
          </cell>
        </row>
        <row r="70">
          <cell r="B70">
            <v>2</v>
          </cell>
          <cell r="D70" t="str">
            <v>Выпуск векселей ОАО КРАЗ</v>
          </cell>
        </row>
        <row r="71">
          <cell r="B71">
            <v>2</v>
          </cell>
          <cell r="D71" t="str">
            <v>Гарантии ОАО КРАЗ (выдача)</v>
          </cell>
        </row>
        <row r="74">
          <cell r="B74">
            <v>3</v>
          </cell>
        </row>
        <row r="75">
          <cell r="B75">
            <v>31</v>
          </cell>
          <cell r="D75" t="str">
            <v xml:space="preserve"> - КБ МЕТАЛЭКС</v>
          </cell>
        </row>
        <row r="76">
          <cell r="B76">
            <v>31</v>
          </cell>
          <cell r="D76" t="str">
            <v xml:space="preserve"> - КрасСберБанк</v>
          </cell>
        </row>
        <row r="77">
          <cell r="B77">
            <v>31</v>
          </cell>
          <cell r="D77" t="str">
            <v xml:space="preserve"> - АЛЬФА Банк</v>
          </cell>
        </row>
        <row r="78">
          <cell r="B78">
            <v>31</v>
          </cell>
          <cell r="D78" t="str">
            <v xml:space="preserve"> - ИНКОМ Банк</v>
          </cell>
        </row>
        <row r="79">
          <cell r="B79">
            <v>31</v>
          </cell>
          <cell r="D79" t="str">
            <v xml:space="preserve"> - МосБизнес Банк</v>
          </cell>
        </row>
        <row r="80">
          <cell r="B80">
            <v>31</v>
          </cell>
          <cell r="D80" t="str">
            <v xml:space="preserve"> - Российский Кредит</v>
          </cell>
        </row>
        <row r="81">
          <cell r="B81">
            <v>31</v>
          </cell>
          <cell r="D81" t="str">
            <v xml:space="preserve"> - Залогбанк №89/97</v>
          </cell>
        </row>
        <row r="82">
          <cell r="B82">
            <v>31</v>
          </cell>
          <cell r="D82" t="str">
            <v xml:space="preserve"> - Залогбанк №2</v>
          </cell>
        </row>
        <row r="83">
          <cell r="B83">
            <v>31</v>
          </cell>
          <cell r="D83" t="str">
            <v xml:space="preserve"> - Залогбанк №3</v>
          </cell>
        </row>
        <row r="84">
          <cell r="B84">
            <v>31</v>
          </cell>
          <cell r="D84" t="str">
            <v xml:space="preserve"> - Залогбанк №4</v>
          </cell>
        </row>
        <row r="85">
          <cell r="B85">
            <v>31</v>
          </cell>
          <cell r="D85" t="str">
            <v xml:space="preserve"> - Залогбанк №5</v>
          </cell>
        </row>
        <row r="86">
          <cell r="B86">
            <v>31</v>
          </cell>
          <cell r="D86" t="str">
            <v xml:space="preserve"> - Залогбанк №6</v>
          </cell>
        </row>
        <row r="87">
          <cell r="B87">
            <v>31</v>
          </cell>
          <cell r="D87" t="str">
            <v xml:space="preserve"> - прочие</v>
          </cell>
        </row>
        <row r="88">
          <cell r="B88">
            <v>3</v>
          </cell>
          <cell r="D88" t="str">
            <v>Погашение займов</v>
          </cell>
        </row>
        <row r="89">
          <cell r="B89">
            <v>3</v>
          </cell>
          <cell r="D89" t="str">
            <v>Погашение векселей ОАО КРАЗ</v>
          </cell>
        </row>
        <row r="90">
          <cell r="B90">
            <v>3</v>
          </cell>
          <cell r="D90" t="str">
            <v>Гарантии и прочие погашения</v>
          </cell>
        </row>
        <row r="93">
          <cell r="B93">
            <v>4</v>
          </cell>
        </row>
        <row r="94">
          <cell r="B94">
            <v>42</v>
          </cell>
          <cell r="D94" t="str">
            <v>Поступление рублевых средств</v>
          </cell>
        </row>
        <row r="95">
          <cell r="B95">
            <v>42</v>
          </cell>
          <cell r="D95" t="str">
            <v>Обязательная продажа валюты</v>
          </cell>
        </row>
        <row r="96">
          <cell r="B96">
            <v>42</v>
          </cell>
          <cell r="D96" t="str">
            <v>Свободная продажа валюты</v>
          </cell>
        </row>
        <row r="97">
          <cell r="B97">
            <v>42</v>
          </cell>
          <cell r="D97" t="str">
            <v>Покупка валюты</v>
          </cell>
        </row>
        <row r="98">
          <cell r="B98">
            <v>4</v>
          </cell>
        </row>
        <row r="99">
          <cell r="B99">
            <v>43</v>
          </cell>
          <cell r="D99" t="str">
            <v>Перевод денежных средств</v>
          </cell>
        </row>
        <row r="100">
          <cell r="B100">
            <v>43</v>
          </cell>
          <cell r="D100" t="str">
            <v>Сдача наличности в банк</v>
          </cell>
        </row>
        <row r="101">
          <cell r="B101">
            <v>43</v>
          </cell>
          <cell r="D101" t="str">
            <v>Обналичивание средств со счета</v>
          </cell>
        </row>
        <row r="102">
          <cell r="B102">
            <v>4</v>
          </cell>
        </row>
        <row r="103">
          <cell r="B103">
            <v>44</v>
          </cell>
          <cell r="D103" t="str">
            <v>Покупка/продажа Ц.Б. (векселя)</v>
          </cell>
        </row>
        <row r="104">
          <cell r="B104">
            <v>44</v>
          </cell>
          <cell r="D104" t="str">
            <v>Покупка векселей КРАСЭНЕРГО</v>
          </cell>
        </row>
        <row r="105">
          <cell r="B105">
            <v>44</v>
          </cell>
          <cell r="D105" t="str">
            <v>Продажа/покупка Ц.Б. (векселя)</v>
          </cell>
        </row>
        <row r="106">
          <cell r="B106">
            <v>44</v>
          </cell>
          <cell r="D106" t="str">
            <v>Вексель в залог/ответхранение</v>
          </cell>
        </row>
        <row r="107">
          <cell r="B107">
            <v>4</v>
          </cell>
        </row>
        <row r="108">
          <cell r="B108">
            <v>45</v>
          </cell>
          <cell r="D108" t="str">
            <v>Финансовые операции</v>
          </cell>
        </row>
        <row r="109">
          <cell r="B109">
            <v>45</v>
          </cell>
          <cell r="D109" t="str">
            <v>Переуступка права требования</v>
          </cell>
        </row>
        <row r="110">
          <cell r="B110">
            <v>45</v>
          </cell>
          <cell r="D110" t="str">
            <v>~</v>
          </cell>
        </row>
        <row r="113">
          <cell r="B113">
            <v>40</v>
          </cell>
          <cell r="D113" t="str">
            <v xml:space="preserve"> - КБ МЕТАЛЭКС</v>
          </cell>
        </row>
        <row r="114">
          <cell r="B114">
            <v>40</v>
          </cell>
          <cell r="D114" t="str">
            <v xml:space="preserve"> - КрасСберБанк</v>
          </cell>
        </row>
        <row r="115">
          <cell r="B115">
            <v>40</v>
          </cell>
          <cell r="D115" t="str">
            <v xml:space="preserve"> - АЛЬФА Банк</v>
          </cell>
        </row>
        <row r="116">
          <cell r="B116">
            <v>40</v>
          </cell>
          <cell r="D116" t="str">
            <v xml:space="preserve"> - ИНКОМ Банк</v>
          </cell>
        </row>
        <row r="117">
          <cell r="B117">
            <v>40</v>
          </cell>
          <cell r="D117" t="str">
            <v xml:space="preserve"> - Российский Кредит</v>
          </cell>
        </row>
        <row r="118">
          <cell r="B118">
            <v>40</v>
          </cell>
          <cell r="D118" t="str">
            <v xml:space="preserve"> - Залогбанк </v>
          </cell>
        </row>
        <row r="119">
          <cell r="B119">
            <v>40</v>
          </cell>
          <cell r="D119" t="str">
            <v xml:space="preserve"> - прочие</v>
          </cell>
        </row>
        <row r="121">
          <cell r="D121" t="str">
            <v>Д И С Б А Л А Н С  :</v>
          </cell>
        </row>
        <row r="122">
          <cell r="D122" t="str">
            <v>ДОХОДОВ над расходами</v>
          </cell>
        </row>
        <row r="123">
          <cell r="D123" t="str">
            <v>РАСХОДОВ над доходами</v>
          </cell>
        </row>
        <row r="127">
          <cell r="D127" t="str">
            <v xml:space="preserve"> - из СЕБЕСТОИМОСТИ</v>
          </cell>
        </row>
        <row r="128">
          <cell r="D128" t="str">
            <v xml:space="preserve"> - из ПРИБЫЛИ ОТ РЕАЛИЗАЦИИ</v>
          </cell>
        </row>
        <row r="129">
          <cell r="D129" t="str">
            <v xml:space="preserve"> - из ПРИБЫЛИ ПРЕДПРИЯТИЯ</v>
          </cell>
        </row>
        <row r="132">
          <cell r="B132">
            <v>5</v>
          </cell>
        </row>
        <row r="134">
          <cell r="B134">
            <v>6</v>
          </cell>
        </row>
        <row r="135">
          <cell r="B135">
            <v>61</v>
          </cell>
        </row>
        <row r="136">
          <cell r="B136">
            <v>611</v>
          </cell>
          <cell r="D136" t="str">
            <v>Глинозем</v>
          </cell>
        </row>
        <row r="137">
          <cell r="B137">
            <v>611</v>
          </cell>
          <cell r="D137" t="str">
            <v>Криолит</v>
          </cell>
        </row>
        <row r="138">
          <cell r="B138">
            <v>611</v>
          </cell>
          <cell r="D138" t="str">
            <v>Алюминий фтористый (ALF3)</v>
          </cell>
        </row>
        <row r="139">
          <cell r="B139">
            <v>611</v>
          </cell>
          <cell r="D139" t="str">
            <v>Фтористый кальций</v>
          </cell>
        </row>
        <row r="140">
          <cell r="B140">
            <v>611</v>
          </cell>
          <cell r="D140" t="str">
            <v>Анодные блоки</v>
          </cell>
        </row>
        <row r="141">
          <cell r="B141">
            <v>611</v>
          </cell>
          <cell r="D141" t="str">
            <v>Хлористый натрий</v>
          </cell>
        </row>
        <row r="142">
          <cell r="B142">
            <v>611</v>
          </cell>
          <cell r="D142" t="str">
            <v>Сода кальцинированная</v>
          </cell>
        </row>
        <row r="143">
          <cell r="B143">
            <v>611</v>
          </cell>
          <cell r="D143" t="str">
            <v>Сода каустическая</v>
          </cell>
        </row>
        <row r="144">
          <cell r="B144">
            <v>611</v>
          </cell>
          <cell r="D144" t="str">
            <v>Барий хлористый</v>
          </cell>
        </row>
        <row r="145">
          <cell r="B145">
            <v>611</v>
          </cell>
          <cell r="D145" t="str">
            <v>Гидроокись</v>
          </cell>
        </row>
        <row r="146">
          <cell r="B146">
            <v>611</v>
          </cell>
          <cell r="D146" t="str">
            <v xml:space="preserve">Медь </v>
          </cell>
        </row>
        <row r="147">
          <cell r="B147">
            <v>611</v>
          </cell>
          <cell r="D147" t="str">
            <v>Графит</v>
          </cell>
        </row>
        <row r="148">
          <cell r="B148">
            <v>611</v>
          </cell>
          <cell r="D148" t="str">
            <v>Титановая губка</v>
          </cell>
        </row>
        <row r="149">
          <cell r="B149">
            <v>611</v>
          </cell>
          <cell r="D149" t="str">
            <v>Кокс сырой</v>
          </cell>
        </row>
        <row r="150">
          <cell r="B150">
            <v>611</v>
          </cell>
          <cell r="D150" t="str">
            <v>Кокс прокаленный</v>
          </cell>
        </row>
        <row r="151">
          <cell r="B151">
            <v>611</v>
          </cell>
          <cell r="D151" t="str">
            <v>Пек каменноугольный</v>
          </cell>
        </row>
        <row r="152">
          <cell r="B152">
            <v>611</v>
          </cell>
          <cell r="D152" t="str">
            <v>Глиноземная шихта</v>
          </cell>
        </row>
        <row r="153">
          <cell r="B153">
            <v>611</v>
          </cell>
          <cell r="D153" t="str">
            <v>Пена угольная</v>
          </cell>
        </row>
        <row r="154">
          <cell r="B154">
            <v>611</v>
          </cell>
          <cell r="D154" t="str">
            <v>Огарки</v>
          </cell>
        </row>
        <row r="155">
          <cell r="B155">
            <v>611</v>
          </cell>
          <cell r="D155" t="str">
            <v>Угольная футеровка</v>
          </cell>
        </row>
        <row r="156">
          <cell r="B156">
            <v>611</v>
          </cell>
        </row>
        <row r="157">
          <cell r="B157">
            <v>61130</v>
          </cell>
          <cell r="D157" t="str">
            <v xml:space="preserve"> - гидроокись</v>
          </cell>
        </row>
        <row r="158">
          <cell r="B158">
            <v>61130</v>
          </cell>
          <cell r="D158" t="str">
            <v xml:space="preserve"> - кислота серная</v>
          </cell>
        </row>
        <row r="159">
          <cell r="B159">
            <v>61130</v>
          </cell>
          <cell r="D159" t="str">
            <v xml:space="preserve"> - олеум</v>
          </cell>
        </row>
        <row r="160">
          <cell r="B160">
            <v>61130</v>
          </cell>
          <cell r="D160" t="str">
            <v xml:space="preserve"> - фтористый кальций </v>
          </cell>
        </row>
        <row r="161">
          <cell r="B161">
            <v>61130</v>
          </cell>
          <cell r="D161" t="str">
            <v xml:space="preserve"> - пыль белитоизвестняковая</v>
          </cell>
        </row>
        <row r="162">
          <cell r="B162">
            <v>61130</v>
          </cell>
          <cell r="D162" t="str">
            <v xml:space="preserve"> - молоко известковое</v>
          </cell>
        </row>
        <row r="163">
          <cell r="B163">
            <v>611</v>
          </cell>
          <cell r="D163" t="str">
            <v xml:space="preserve">Таможенные платежи за сырье </v>
          </cell>
        </row>
        <row r="164">
          <cell r="B164">
            <v>611</v>
          </cell>
          <cell r="D164" t="str">
            <v>Ж/д тариф по перевозке сырья</v>
          </cell>
        </row>
        <row r="166">
          <cell r="B166">
            <v>61</v>
          </cell>
        </row>
        <row r="167">
          <cell r="B167">
            <v>6121</v>
          </cell>
          <cell r="D167" t="str">
            <v xml:space="preserve"> - мазут</v>
          </cell>
        </row>
        <row r="168">
          <cell r="B168">
            <v>6121</v>
          </cell>
          <cell r="D168" t="str">
            <v xml:space="preserve"> - газ</v>
          </cell>
        </row>
        <row r="169">
          <cell r="B169">
            <v>6121</v>
          </cell>
          <cell r="D169" t="str">
            <v xml:space="preserve"> - дизтопливо</v>
          </cell>
        </row>
        <row r="170">
          <cell r="B170">
            <v>6121</v>
          </cell>
          <cell r="D170" t="str">
            <v xml:space="preserve"> - бензин</v>
          </cell>
        </row>
        <row r="171">
          <cell r="B171">
            <v>6121</v>
          </cell>
          <cell r="D171" t="str">
            <v xml:space="preserve"> - ГСМ</v>
          </cell>
        </row>
        <row r="172">
          <cell r="B172">
            <v>6121</v>
          </cell>
          <cell r="D172" t="str">
            <v xml:space="preserve"> - топливо прочее</v>
          </cell>
        </row>
        <row r="173">
          <cell r="B173">
            <v>61</v>
          </cell>
        </row>
        <row r="174">
          <cell r="B174">
            <v>6122</v>
          </cell>
          <cell r="D174" t="str">
            <v xml:space="preserve"> - гасильный шест</v>
          </cell>
        </row>
        <row r="175">
          <cell r="B175">
            <v>6122</v>
          </cell>
          <cell r="D175" t="str">
            <v xml:space="preserve"> - блоки угольные</v>
          </cell>
        </row>
        <row r="176">
          <cell r="B176">
            <v>6122</v>
          </cell>
          <cell r="D176" t="str">
            <v xml:space="preserve"> - масса подовая</v>
          </cell>
        </row>
        <row r="177">
          <cell r="B177">
            <v>6122</v>
          </cell>
          <cell r="D177" t="str">
            <v xml:space="preserve"> - кирпич шамотный</v>
          </cell>
        </row>
        <row r="178">
          <cell r="B178">
            <v>6122</v>
          </cell>
          <cell r="D178" t="str">
            <v xml:space="preserve"> - блюмсы</v>
          </cell>
        </row>
        <row r="179">
          <cell r="B179">
            <v>6122</v>
          </cell>
          <cell r="D179" t="str">
            <v xml:space="preserve"> - прочие материалы (коммерция)</v>
          </cell>
        </row>
        <row r="180">
          <cell r="B180">
            <v>61</v>
          </cell>
          <cell r="D180" t="str">
            <v xml:space="preserve">Спецодежда </v>
          </cell>
        </row>
        <row r="181">
          <cell r="B181">
            <v>61</v>
          </cell>
          <cell r="D181" t="str">
            <v>Ж/Д тариф (экспорт алюминия)</v>
          </cell>
        </row>
        <row r="182">
          <cell r="B182">
            <v>61</v>
          </cell>
          <cell r="D182" t="str">
            <v>Портовые расходы (экспорт алюминия)</v>
          </cell>
        </row>
        <row r="183">
          <cell r="B183">
            <v>61</v>
          </cell>
          <cell r="D183" t="str">
            <v>Таможенные услуги прочие</v>
          </cell>
        </row>
        <row r="184">
          <cell r="B184">
            <v>61</v>
          </cell>
          <cell r="D184" t="str">
            <v>Транспортные  расходы прочие</v>
          </cell>
        </row>
        <row r="185">
          <cell r="B185">
            <v>61</v>
          </cell>
          <cell r="D185" t="str">
            <v>Прочие расходы с/с (коммерция)</v>
          </cell>
        </row>
        <row r="186">
          <cell r="B186">
            <v>61</v>
          </cell>
          <cell r="D186" t="str">
            <v>Услуги КрАМЗа по пер-ке Т-образки</v>
          </cell>
        </row>
        <row r="188">
          <cell r="B188">
            <v>6</v>
          </cell>
        </row>
        <row r="189">
          <cell r="B189">
            <v>62</v>
          </cell>
          <cell r="D189" t="str">
            <v>Приобретение оборудования</v>
          </cell>
        </row>
        <row r="192">
          <cell r="B192">
            <v>5</v>
          </cell>
        </row>
        <row r="194">
          <cell r="B194">
            <v>7</v>
          </cell>
        </row>
        <row r="195">
          <cell r="B195">
            <v>71</v>
          </cell>
          <cell r="D195" t="str">
            <v>Электроэнергия</v>
          </cell>
        </row>
        <row r="196">
          <cell r="B196">
            <v>71</v>
          </cell>
          <cell r="D196" t="str">
            <v>Сжатый воздух</v>
          </cell>
        </row>
        <row r="197">
          <cell r="B197">
            <v>71</v>
          </cell>
          <cell r="D197" t="str">
            <v>Вода</v>
          </cell>
        </row>
        <row r="198">
          <cell r="B198">
            <v>71</v>
          </cell>
          <cell r="D198" t="str">
            <v>Тепло</v>
          </cell>
        </row>
        <row r="199">
          <cell r="B199">
            <v>71</v>
          </cell>
        </row>
        <row r="200">
          <cell r="B200">
            <v>715</v>
          </cell>
          <cell r="D200" t="str">
            <v xml:space="preserve"> - кожух анодный</v>
          </cell>
        </row>
        <row r="201">
          <cell r="B201">
            <v>715</v>
          </cell>
          <cell r="D201" t="str">
            <v xml:space="preserve"> - кожух катодный</v>
          </cell>
        </row>
        <row r="202">
          <cell r="B202">
            <v>715</v>
          </cell>
          <cell r="D202" t="str">
            <v xml:space="preserve"> - штыри (шт.)</v>
          </cell>
        </row>
        <row r="203">
          <cell r="B203">
            <v>715</v>
          </cell>
          <cell r="D203" t="str">
            <v xml:space="preserve"> - секции прямые</v>
          </cell>
        </row>
        <row r="204">
          <cell r="B204">
            <v>715</v>
          </cell>
          <cell r="D204" t="str">
            <v xml:space="preserve"> - секции угловые</v>
          </cell>
        </row>
        <row r="205">
          <cell r="B205">
            <v>715</v>
          </cell>
          <cell r="D205" t="str">
            <v xml:space="preserve"> - труба прямая</v>
          </cell>
        </row>
        <row r="206">
          <cell r="B206">
            <v>715</v>
          </cell>
          <cell r="D206" t="str">
            <v xml:space="preserve"> - прочие материалы (произ-во)</v>
          </cell>
        </row>
        <row r="207">
          <cell r="B207">
            <v>71</v>
          </cell>
        </row>
        <row r="208">
          <cell r="B208">
            <v>716</v>
          </cell>
          <cell r="D208" t="str">
            <v xml:space="preserve"> - для основных цехов </v>
          </cell>
        </row>
        <row r="209">
          <cell r="B209">
            <v>716</v>
          </cell>
          <cell r="D209" t="str">
            <v xml:space="preserve"> - для других нужд </v>
          </cell>
        </row>
        <row r="210">
          <cell r="B210">
            <v>71</v>
          </cell>
          <cell r="D210" t="str">
            <v>Плата за нормативные выбросы</v>
          </cell>
        </row>
        <row r="211">
          <cell r="B211">
            <v>71</v>
          </cell>
          <cell r="D211" t="str">
            <v>Прочие расходы с/с (произ-во)</v>
          </cell>
        </row>
        <row r="212">
          <cell r="B212">
            <v>71</v>
          </cell>
          <cell r="D212" t="str">
            <v>Расходы по охране труда</v>
          </cell>
        </row>
        <row r="213">
          <cell r="B213">
            <v>71</v>
          </cell>
          <cell r="D213" t="str">
            <v>Проверка приборов</v>
          </cell>
        </row>
        <row r="215">
          <cell r="B215">
            <v>7</v>
          </cell>
        </row>
        <row r="216">
          <cell r="B216">
            <v>72</v>
          </cell>
        </row>
        <row r="217">
          <cell r="B217">
            <v>721</v>
          </cell>
          <cell r="D217" t="str">
            <v xml:space="preserve"> - СМР</v>
          </cell>
        </row>
        <row r="218">
          <cell r="B218">
            <v>721</v>
          </cell>
          <cell r="D218" t="str">
            <v xml:space="preserve"> - оборудование</v>
          </cell>
        </row>
        <row r="219">
          <cell r="B219">
            <v>721</v>
          </cell>
          <cell r="D219" t="str">
            <v xml:space="preserve"> - НИОКР</v>
          </cell>
        </row>
        <row r="220">
          <cell r="B220">
            <v>72</v>
          </cell>
          <cell r="D220" t="str">
            <v>Плата за сверхнормативные выбросы</v>
          </cell>
        </row>
        <row r="223">
          <cell r="B223">
            <v>5</v>
          </cell>
        </row>
        <row r="225">
          <cell r="B225">
            <v>8</v>
          </cell>
        </row>
        <row r="226">
          <cell r="B226">
            <v>81</v>
          </cell>
          <cell r="D226" t="str">
            <v>Платежи за счет заработной платы</v>
          </cell>
        </row>
        <row r="227">
          <cell r="B227">
            <v>81</v>
          </cell>
        </row>
        <row r="228">
          <cell r="B228">
            <v>812</v>
          </cell>
          <cell r="D228" t="str">
            <v xml:space="preserve"> - Пенсионный фонд</v>
          </cell>
        </row>
        <row r="229">
          <cell r="B229">
            <v>812</v>
          </cell>
          <cell r="D229" t="str">
            <v xml:space="preserve"> - ФОМС</v>
          </cell>
        </row>
        <row r="230">
          <cell r="B230">
            <v>812</v>
          </cell>
          <cell r="D230" t="str">
            <v xml:space="preserve"> - ФСС</v>
          </cell>
        </row>
        <row r="231">
          <cell r="B231">
            <v>812</v>
          </cell>
          <cell r="D231" t="str">
            <v xml:space="preserve"> - Фонд занятости</v>
          </cell>
        </row>
        <row r="232">
          <cell r="B232">
            <v>81</v>
          </cell>
        </row>
        <row r="233">
          <cell r="B233">
            <v>813</v>
          </cell>
          <cell r="D233" t="str">
            <v xml:space="preserve"> - на пользователей автомобильных дорог</v>
          </cell>
        </row>
        <row r="234">
          <cell r="B234">
            <v>813</v>
          </cell>
          <cell r="D234" t="str">
            <v xml:space="preserve"> - транспортный</v>
          </cell>
        </row>
        <row r="235">
          <cell r="B235">
            <v>813</v>
          </cell>
          <cell r="D235" t="str">
            <v xml:space="preserve"> - за пользование недрами</v>
          </cell>
        </row>
        <row r="236">
          <cell r="B236">
            <v>813</v>
          </cell>
          <cell r="D236" t="str">
            <v xml:space="preserve"> - на воспроизводство минерально-сырьевой базы</v>
          </cell>
        </row>
        <row r="237">
          <cell r="B237">
            <v>813</v>
          </cell>
          <cell r="D237" t="str">
            <v xml:space="preserve"> - на землю</v>
          </cell>
        </row>
        <row r="238">
          <cell r="B238">
            <v>813</v>
          </cell>
          <cell r="D238" t="str">
            <v xml:space="preserve"> - за аренду земли</v>
          </cell>
        </row>
        <row r="239">
          <cell r="B239">
            <v>813</v>
          </cell>
          <cell r="D239" t="str">
            <v xml:space="preserve"> - за воду</v>
          </cell>
        </row>
        <row r="240">
          <cell r="B240">
            <v>813</v>
          </cell>
          <cell r="D240" t="str">
            <v xml:space="preserve"> - с владельцев транспортных средств</v>
          </cell>
        </row>
        <row r="241">
          <cell r="B241">
            <v>81</v>
          </cell>
          <cell r="D241" t="str">
            <v>Проценты за кредит</v>
          </cell>
        </row>
        <row r="242">
          <cell r="B242">
            <v>81</v>
          </cell>
          <cell r="D242" t="str">
            <v>Аудиторские услуги</v>
          </cell>
        </row>
        <row r="243">
          <cell r="B243">
            <v>81</v>
          </cell>
          <cell r="D243" t="str">
            <v>Представительские расходы</v>
          </cell>
        </row>
        <row r="244">
          <cell r="B244">
            <v>81</v>
          </cell>
          <cell r="D244" t="str">
            <v>Прочие расходы с\с (финансы)</v>
          </cell>
        </row>
        <row r="245">
          <cell r="B245">
            <v>81</v>
          </cell>
          <cell r="D245" t="str">
            <v>Телеграфные расходы</v>
          </cell>
        </row>
        <row r="246">
          <cell r="B246">
            <v>81</v>
          </cell>
          <cell r="D246" t="str">
            <v>Подготовка кадров</v>
          </cell>
        </row>
        <row r="248">
          <cell r="B248">
            <v>8</v>
          </cell>
        </row>
        <row r="249">
          <cell r="B249">
            <v>82</v>
          </cell>
        </row>
        <row r="250">
          <cell r="B250">
            <v>821</v>
          </cell>
          <cell r="D250" t="str">
            <v xml:space="preserve"> - содержание объектов соцкультбыта</v>
          </cell>
        </row>
        <row r="251">
          <cell r="B251">
            <v>821</v>
          </cell>
          <cell r="D251" t="str">
            <v xml:space="preserve"> - на имущество</v>
          </cell>
        </row>
        <row r="252">
          <cell r="B252">
            <v>821</v>
          </cell>
          <cell r="D252" t="str">
            <v xml:space="preserve"> - сбор на уборку территории</v>
          </cell>
        </row>
        <row r="253">
          <cell r="B253">
            <v>821</v>
          </cell>
          <cell r="D253" t="str">
            <v xml:space="preserve"> - сбор на содержание милиции</v>
          </cell>
        </row>
        <row r="254">
          <cell r="B254">
            <v>821</v>
          </cell>
          <cell r="D254" t="str">
            <v xml:space="preserve"> - на общеобразовательные нужды</v>
          </cell>
        </row>
        <row r="255">
          <cell r="B255">
            <v>821</v>
          </cell>
          <cell r="D255" t="str">
            <v xml:space="preserve"> - на прибыль</v>
          </cell>
        </row>
        <row r="257">
          <cell r="B257">
            <v>8</v>
          </cell>
        </row>
        <row r="258">
          <cell r="B258">
            <v>83</v>
          </cell>
          <cell r="D258" t="str">
            <v>Затраты на объекты С-К-Б</v>
          </cell>
        </row>
        <row r="259">
          <cell r="B259">
            <v>83</v>
          </cell>
          <cell r="D259" t="str">
            <v>Финансовые вложения</v>
          </cell>
        </row>
        <row r="260">
          <cell r="B260">
            <v>83</v>
          </cell>
          <cell r="D260" t="str">
            <v>Благотворительность</v>
          </cell>
        </row>
        <row r="261">
          <cell r="B261">
            <v>83</v>
          </cell>
          <cell r="D261" t="str">
            <v>Расходы Совета Директоров</v>
          </cell>
        </row>
        <row r="262">
          <cell r="B262">
            <v>83</v>
          </cell>
          <cell r="D262" t="str">
            <v>Прочие расходы из прибыли</v>
          </cell>
        </row>
      </sheetData>
      <sheetData sheetId="1">
        <row r="9">
          <cell r="C9" t="str">
            <v>А. ДОХОДНАЯ ЧАСТЬ</v>
          </cell>
        </row>
      </sheetData>
      <sheetData sheetId="2">
        <row r="9">
          <cell r="C9" t="str">
            <v>А. ДОХОДНАЯ ЧАСТЬ</v>
          </cell>
        </row>
      </sheetData>
      <sheetData sheetId="3">
        <row r="9">
          <cell r="C9" t="str">
            <v>А. ДОХОДНАЯ ЧАСТЬ</v>
          </cell>
        </row>
      </sheetData>
      <sheetData sheetId="4">
        <row r="9">
          <cell r="C9" t="str">
            <v>А. ДОХОДНАЯ ЧАСТЬ</v>
          </cell>
        </row>
      </sheetData>
      <sheetData sheetId="5">
        <row r="9">
          <cell r="C9" t="str">
            <v>А. ДОХОДНАЯ ЧАСТЬ</v>
          </cell>
        </row>
      </sheetData>
      <sheetData sheetId="6">
        <row r="9">
          <cell r="C9" t="str">
            <v>А. ДОХОДНАЯ ЧАСТЬ</v>
          </cell>
        </row>
      </sheetData>
      <sheetData sheetId="7">
        <row r="9">
          <cell r="C9" t="str">
            <v>А. ДОХОДНАЯ ЧАСТЬ</v>
          </cell>
        </row>
      </sheetData>
      <sheetData sheetId="8">
        <row r="9">
          <cell r="C9" t="str">
            <v>А. ДОХОДНАЯ ЧАСТЬ</v>
          </cell>
        </row>
      </sheetData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.Баланс"/>
      <sheetName val="#ССЫЛКА"/>
      <sheetName val="Вода для ГВС"/>
      <sheetName val="Отопление"/>
      <sheetName val="Январь"/>
      <sheetName val="Personnel"/>
      <sheetName val="Donné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1.2.1"/>
      <sheetName val="2.2.4"/>
      <sheetName val="постоянные затраты"/>
      <sheetName val="даты"/>
      <sheetName val="Янва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Неопл_11-02"/>
      <sheetName val="Свод_неопл"/>
      <sheetName val="реестр_бюджет"/>
      <sheetName val="График"/>
      <sheetName val="поступления"/>
      <sheetName val="Реестр_ГУТА"/>
      <sheetName val="в"/>
      <sheetName val="Энергосбыт"/>
      <sheetName val="Отопление"/>
      <sheetName val="цены цехов"/>
      <sheetName val="Лист1"/>
      <sheetName val="2002(v1)"/>
      <sheetName val="Макро"/>
      <sheetName val="Январь"/>
      <sheetName val="Données"/>
      <sheetName val="Дебиторка"/>
      <sheetName val="Вода для ГВС"/>
      <sheetName val="Оборудование_стои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График"/>
      <sheetName val="Отопл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/>
      <sheetData sheetId="91"/>
      <sheetData sheetId="92"/>
      <sheetData sheetId="93"/>
      <sheetData sheetId="94" refreshError="1"/>
      <sheetData sheetId="9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ктроэнергия"/>
      <sheetName val="Теплоэнергия"/>
      <sheetName val="даты"/>
      <sheetName val="1.4.4-1"/>
      <sheetName val="1.4.5-1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имена"/>
      <sheetName val="FES"/>
      <sheetName val="2001"/>
      <sheetName val="Pr_f-1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июнь9"/>
      <sheetName val="с쀠턮.Ѐен"/>
      <sheetName val="оборудование"/>
      <sheetName val="График"/>
      <sheetName val="Январь"/>
      <sheetName val="1.2.1"/>
      <sheetName val="2.2.4"/>
      <sheetName val="2002(v1)"/>
      <sheetName val="постоянныезатраты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Données"/>
      <sheetName val="2002(v2)"/>
      <sheetName val="Калькуляции"/>
      <sheetName val="Personnel"/>
      <sheetName val="титул БДР"/>
      <sheetName val="Общ"/>
      <sheetName val="Параметры"/>
      <sheetName val="Исходные"/>
      <sheetName val="Бюджет по кварталам"/>
      <sheetName val="Сводка2"/>
      <sheetName val="КУРС"/>
      <sheetName val="Отопление"/>
      <sheetName val="__________ _______"/>
      <sheetName val="Вода для ГВС"/>
    </sheetNames>
    <sheetDataSet>
      <sheetData sheetId="0" refreshError="1"/>
      <sheetData sheetId="1" refreshError="1"/>
      <sheetData sheetId="2" refreshError="1">
        <row r="18">
          <cell r="F18">
            <v>410.43131023479225</v>
          </cell>
        </row>
      </sheetData>
      <sheetData sheetId="3">
        <row r="18">
          <cell r="F18">
            <v>410.43131023479225</v>
          </cell>
        </row>
      </sheetData>
      <sheetData sheetId="4">
        <row r="18">
          <cell r="F18">
            <v>410.43131023479225</v>
          </cell>
        </row>
      </sheetData>
      <sheetData sheetId="5">
        <row r="18">
          <cell r="F18">
            <v>410.43131023479225</v>
          </cell>
        </row>
      </sheetData>
      <sheetData sheetId="6">
        <row r="18">
          <cell r="F18">
            <v>410.43131023479225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1.2.1"/>
      <sheetName val="2.2.4"/>
      <sheetName val="График"/>
      <sheetName val="постоянные затраты"/>
      <sheetName val="1_2_1"/>
      <sheetName val="2_2_4"/>
      <sheetName val="Январь"/>
      <sheetName val="Позиция"/>
      <sheetName val="июнь9"/>
      <sheetName val="списки"/>
      <sheetName val="Données"/>
      <sheetName val="Donn?es"/>
      <sheetName val=" НВВ передача"/>
      <sheetName val="Данные"/>
      <sheetName val="Personnel"/>
      <sheetName val="даты"/>
      <sheetName val="Макро"/>
      <sheetName val="справочники"/>
      <sheetName val="Исходные"/>
    </sheetNames>
    <sheetDataSet>
      <sheetData sheetId="0">
        <row r="3">
          <cell r="D3">
            <v>172422.61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2">
          <cell r="D2">
            <v>461268.57</v>
          </cell>
        </row>
        <row r="3">
          <cell r="D3">
            <v>172422.61</v>
          </cell>
        </row>
      </sheetData>
      <sheetData sheetId="12">
        <row r="2">
          <cell r="D2">
            <v>461268.57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постоянные затраты"/>
      <sheetName val="Отопление"/>
      <sheetName val="июнь9"/>
      <sheetName val="1.2.1"/>
      <sheetName val="2.2.4"/>
      <sheetName val="Позиция"/>
      <sheetName val="титул БДР"/>
      <sheetName val="График"/>
      <sheetName val="титул БДДС"/>
      <sheetName val="титул ПБ"/>
      <sheetName val="ЭФ-02"/>
      <sheetName val="ЭФ-03"/>
      <sheetName val="ЭФ-04 янв"/>
      <sheetName val="ЭФ-04 фев"/>
      <sheetName val="ЭФ-04 мар"/>
      <sheetName val="ЭФ-04 1кв"/>
      <sheetName val="ЭФ-04 апр"/>
      <sheetName val="ЭФ-04 май"/>
      <sheetName val="ЭФ-04 июн"/>
      <sheetName val="ЭФ-04 2кв"/>
      <sheetName val="ЭФ-04 июл"/>
      <sheetName val="ЭФ-04 авг"/>
      <sheetName val="ЭФ-04 сен"/>
      <sheetName val="ЭФ-04 3кв"/>
      <sheetName val="ЭФ-04 окт"/>
      <sheetName val="ЭФ-04 ноя"/>
      <sheetName val="ЭФ-04 дек"/>
      <sheetName val="ЭФ-04 4кв"/>
      <sheetName val="ЭФ-04год"/>
      <sheetName val="ЭФ-10 янв"/>
      <sheetName val="ЭФ-10 фев"/>
      <sheetName val="ЭФ-10 мар"/>
      <sheetName val="ЭФ-10 1кв"/>
      <sheetName val="ЭФ-10 апр"/>
      <sheetName val="ЭФ-10 май"/>
      <sheetName val="ЭФ-10 июн"/>
      <sheetName val="ЭФ-10 2кв"/>
      <sheetName val="ЭФ-10 июл"/>
      <sheetName val="ЭФ-10 авг"/>
      <sheetName val="ЭФ-10 сен"/>
      <sheetName val="ЭФ-10 3кв"/>
      <sheetName val="ЭФ-10 окт"/>
      <sheetName val="ЭФ-10 ноя"/>
      <sheetName val="ЭФ-10 дек"/>
      <sheetName val="ЭФ-10 4кв"/>
      <sheetName val="ЭФ-10 год"/>
      <sheetName val="ЭФ-11"/>
      <sheetName val="ЛПОСВ"/>
      <sheetName val="ЭФ-07"/>
      <sheetName val="ЭФ-01"/>
      <sheetName val="ПБ"/>
      <sheetName val="ФО-01-год"/>
      <sheetName val="ФО-01-1 кв"/>
      <sheetName val="ФО-01-2 кв"/>
      <sheetName val="ФО-01-3 кв"/>
      <sheetName val="ФО-01-4 кв"/>
      <sheetName val="ФО-02"/>
      <sheetName val="ФО-03"/>
      <sheetName val="ФО-03мес"/>
      <sheetName val="ФО-04"/>
      <sheetName val="ФО-04мес"/>
      <sheetName val="ФО-05"/>
      <sheetName val="реализация"/>
      <sheetName val="баланс"/>
      <sheetName val="I"/>
      <sheetName val="АХР"/>
      <sheetName val="1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имена"/>
      <sheetName val="Калькуляции"/>
      <sheetName val="FES"/>
      <sheetName val="Макро"/>
      <sheetName val="коэфф"/>
      <sheetName val="Données"/>
      <sheetName val="списки"/>
      <sheetName val="Donn?es"/>
    </sheetNames>
    <sheetDataSet>
      <sheetData sheetId="0" refreshError="1">
        <row r="9">
          <cell r="C9" t="str">
            <v>А. ДОХОДНАЯ ЧАСТЬ</v>
          </cell>
          <cell r="E9">
            <v>1</v>
          </cell>
        </row>
        <row r="11">
          <cell r="C11" t="str">
            <v>Всего за алюминий, тыс.$</v>
          </cell>
          <cell r="E11">
            <v>11</v>
          </cell>
        </row>
        <row r="12">
          <cell r="C12" t="str">
            <v>Толлинг(всего)</v>
          </cell>
          <cell r="E12">
            <v>111</v>
          </cell>
        </row>
        <row r="13">
          <cell r="E13">
            <v>11105</v>
          </cell>
        </row>
        <row r="14">
          <cell r="E14">
            <v>11106</v>
          </cell>
        </row>
        <row r="15">
          <cell r="E15">
            <v>11107</v>
          </cell>
        </row>
        <row r="16">
          <cell r="E16">
            <v>11109</v>
          </cell>
        </row>
        <row r="17">
          <cell r="E17">
            <v>11199</v>
          </cell>
        </row>
        <row r="18">
          <cell r="C18" t="str">
            <v>Экспорт (всего)</v>
          </cell>
          <cell r="E18">
            <v>112</v>
          </cell>
        </row>
        <row r="19">
          <cell r="E19">
            <v>11201</v>
          </cell>
        </row>
        <row r="20">
          <cell r="E20">
            <v>11204</v>
          </cell>
        </row>
        <row r="21">
          <cell r="E21">
            <v>11208</v>
          </cell>
        </row>
        <row r="22">
          <cell r="E22">
            <v>11211</v>
          </cell>
        </row>
        <row r="23">
          <cell r="E23">
            <v>11209</v>
          </cell>
        </row>
        <row r="24">
          <cell r="E24">
            <v>11210</v>
          </cell>
        </row>
        <row r="25">
          <cell r="E25">
            <v>11299</v>
          </cell>
        </row>
        <row r="26">
          <cell r="C26" t="str">
            <v>Бартер</v>
          </cell>
          <cell r="E26">
            <v>113</v>
          </cell>
        </row>
        <row r="27">
          <cell r="E27">
            <v>11301</v>
          </cell>
        </row>
        <row r="28">
          <cell r="E28">
            <v>11302</v>
          </cell>
        </row>
        <row r="29">
          <cell r="E29">
            <v>11399</v>
          </cell>
        </row>
        <row r="32">
          <cell r="C32" t="str">
            <v>Внутренний рынок, тыс.$</v>
          </cell>
          <cell r="E32">
            <v>114</v>
          </cell>
        </row>
        <row r="33">
          <cell r="C33" t="str">
            <v>Внутренний рынок, тыс.руб.</v>
          </cell>
          <cell r="E33">
            <v>114</v>
          </cell>
        </row>
        <row r="34">
          <cell r="E34">
            <v>11401</v>
          </cell>
        </row>
        <row r="35">
          <cell r="E35">
            <v>11402</v>
          </cell>
        </row>
        <row r="36">
          <cell r="E36">
            <v>11403</v>
          </cell>
        </row>
        <row r="37">
          <cell r="E37">
            <v>11404</v>
          </cell>
        </row>
        <row r="38">
          <cell r="E38">
            <v>11499</v>
          </cell>
        </row>
        <row r="40">
          <cell r="C40" t="str">
            <v>Всего других поступлений</v>
          </cell>
          <cell r="E40">
            <v>12</v>
          </cell>
        </row>
        <row r="41">
          <cell r="C41" t="str">
            <v>Прочая продукция и услуги</v>
          </cell>
          <cell r="E41">
            <v>121</v>
          </cell>
        </row>
        <row r="42">
          <cell r="E42">
            <v>1211</v>
          </cell>
        </row>
        <row r="43">
          <cell r="E43">
            <v>1212</v>
          </cell>
        </row>
        <row r="44">
          <cell r="E44">
            <v>1213</v>
          </cell>
        </row>
        <row r="45">
          <cell r="E45">
            <v>1219</v>
          </cell>
        </row>
        <row r="46">
          <cell r="C46" t="str">
            <v>Целевое финансирование</v>
          </cell>
          <cell r="E46">
            <v>122</v>
          </cell>
        </row>
        <row r="47">
          <cell r="E47">
            <v>1221</v>
          </cell>
        </row>
        <row r="48">
          <cell r="E48">
            <v>1229</v>
          </cell>
        </row>
        <row r="49">
          <cell r="E49">
            <v>123</v>
          </cell>
        </row>
        <row r="50">
          <cell r="E50">
            <v>124</v>
          </cell>
        </row>
        <row r="51">
          <cell r="E51">
            <v>125</v>
          </cell>
        </row>
        <row r="54">
          <cell r="C54" t="str">
            <v>Привлечение ресурсов :</v>
          </cell>
          <cell r="E54">
            <v>2</v>
          </cell>
        </row>
        <row r="55">
          <cell r="C55" t="str">
            <v>Получение кредитов банка, всего</v>
          </cell>
          <cell r="E55">
            <v>21</v>
          </cell>
        </row>
        <row r="56">
          <cell r="E56">
            <v>2101</v>
          </cell>
        </row>
        <row r="57">
          <cell r="E57">
            <v>2102</v>
          </cell>
        </row>
        <row r="58">
          <cell r="E58">
            <v>2103</v>
          </cell>
        </row>
        <row r="59">
          <cell r="E59">
            <v>2104</v>
          </cell>
        </row>
        <row r="60">
          <cell r="E60">
            <v>2105</v>
          </cell>
        </row>
        <row r="61">
          <cell r="E61">
            <v>2106</v>
          </cell>
        </row>
        <row r="62">
          <cell r="E62">
            <v>2107</v>
          </cell>
        </row>
        <row r="63">
          <cell r="E63">
            <v>2108</v>
          </cell>
        </row>
        <row r="64">
          <cell r="E64">
            <v>2109</v>
          </cell>
        </row>
        <row r="65">
          <cell r="E65">
            <v>2111</v>
          </cell>
        </row>
        <row r="66">
          <cell r="E66">
            <v>2110</v>
          </cell>
        </row>
        <row r="67">
          <cell r="E67">
            <v>2112</v>
          </cell>
        </row>
        <row r="68">
          <cell r="E68">
            <v>2199</v>
          </cell>
        </row>
        <row r="69">
          <cell r="E69">
            <v>22</v>
          </cell>
        </row>
        <row r="70">
          <cell r="E70">
            <v>23</v>
          </cell>
        </row>
        <row r="71">
          <cell r="E71">
            <v>24</v>
          </cell>
        </row>
        <row r="73">
          <cell r="C73" t="str">
            <v>Возврат ресурсов :</v>
          </cell>
          <cell r="E73">
            <v>3</v>
          </cell>
        </row>
        <row r="74">
          <cell r="C74" t="str">
            <v>Погашение кредитов банка, всего</v>
          </cell>
          <cell r="E74">
            <v>31</v>
          </cell>
        </row>
        <row r="75">
          <cell r="E75">
            <v>3101</v>
          </cell>
        </row>
        <row r="76">
          <cell r="E76">
            <v>3102</v>
          </cell>
        </row>
        <row r="77">
          <cell r="E77">
            <v>3103</v>
          </cell>
        </row>
        <row r="78">
          <cell r="E78">
            <v>3104</v>
          </cell>
        </row>
        <row r="79">
          <cell r="E79">
            <v>3105</v>
          </cell>
        </row>
        <row r="80">
          <cell r="E80">
            <v>3106</v>
          </cell>
        </row>
        <row r="81">
          <cell r="E81">
            <v>3107</v>
          </cell>
        </row>
        <row r="82">
          <cell r="E82">
            <v>3108</v>
          </cell>
        </row>
        <row r="83">
          <cell r="E83">
            <v>3109</v>
          </cell>
        </row>
        <row r="84">
          <cell r="E84">
            <v>3111</v>
          </cell>
        </row>
        <row r="85">
          <cell r="E85">
            <v>3110</v>
          </cell>
        </row>
        <row r="86">
          <cell r="E86">
            <v>3112</v>
          </cell>
        </row>
        <row r="87">
          <cell r="E87">
            <v>3199</v>
          </cell>
        </row>
        <row r="88">
          <cell r="E88">
            <v>32</v>
          </cell>
        </row>
        <row r="89">
          <cell r="E89">
            <v>33</v>
          </cell>
        </row>
        <row r="90">
          <cell r="E90">
            <v>34</v>
          </cell>
        </row>
        <row r="92">
          <cell r="C92" t="str">
            <v>Движение финансовых средств</v>
          </cell>
          <cell r="E92">
            <v>4</v>
          </cell>
        </row>
        <row r="93">
          <cell r="C93" t="str">
            <v>Конвертация валюты</v>
          </cell>
          <cell r="E93">
            <v>42</v>
          </cell>
        </row>
        <row r="94">
          <cell r="E94">
            <v>420</v>
          </cell>
        </row>
        <row r="95">
          <cell r="E95">
            <v>421</v>
          </cell>
        </row>
        <row r="96">
          <cell r="E96">
            <v>422</v>
          </cell>
        </row>
        <row r="97">
          <cell r="E97">
            <v>423</v>
          </cell>
        </row>
        <row r="98">
          <cell r="C98" t="str">
            <v>Движение по расчетному счету</v>
          </cell>
          <cell r="E98">
            <v>43</v>
          </cell>
        </row>
        <row r="99">
          <cell r="E99">
            <v>431</v>
          </cell>
        </row>
        <row r="100">
          <cell r="E100">
            <v>432</v>
          </cell>
        </row>
        <row r="101">
          <cell r="E101">
            <v>433</v>
          </cell>
        </row>
        <row r="102">
          <cell r="C102" t="str">
            <v>Вексельное обращение</v>
          </cell>
          <cell r="E102">
            <v>44</v>
          </cell>
        </row>
        <row r="103">
          <cell r="E103">
            <v>441</v>
          </cell>
        </row>
        <row r="104">
          <cell r="E104">
            <v>442</v>
          </cell>
        </row>
        <row r="105">
          <cell r="E105">
            <v>443</v>
          </cell>
        </row>
        <row r="106">
          <cell r="E106">
            <v>444</v>
          </cell>
        </row>
        <row r="107">
          <cell r="C107" t="str">
            <v>Другие операции</v>
          </cell>
          <cell r="E107">
            <v>45</v>
          </cell>
        </row>
        <row r="108">
          <cell r="E108">
            <v>451</v>
          </cell>
        </row>
        <row r="109">
          <cell r="E109">
            <v>452</v>
          </cell>
        </row>
        <row r="110">
          <cell r="E110">
            <v>453</v>
          </cell>
        </row>
        <row r="112">
          <cell r="C112" t="str">
            <v>ОСТАТОК финансовых средств</v>
          </cell>
          <cell r="E112">
            <v>40</v>
          </cell>
        </row>
        <row r="113">
          <cell r="E113">
            <v>4001</v>
          </cell>
        </row>
        <row r="114">
          <cell r="E114">
            <v>4002</v>
          </cell>
        </row>
        <row r="115">
          <cell r="E115">
            <v>4003</v>
          </cell>
        </row>
        <row r="116">
          <cell r="E116">
            <v>4004</v>
          </cell>
        </row>
        <row r="117">
          <cell r="E117">
            <v>4005</v>
          </cell>
        </row>
        <row r="118">
          <cell r="E118">
            <v>4006</v>
          </cell>
        </row>
        <row r="119">
          <cell r="E119">
            <v>4099</v>
          </cell>
        </row>
        <row r="121">
          <cell r="G121">
            <v>0</v>
          </cell>
          <cell r="H121">
            <v>0</v>
          </cell>
          <cell r="I121">
            <v>0</v>
          </cell>
        </row>
        <row r="126">
          <cell r="C126" t="str">
            <v>Б. РАСХОДНАЯ ЧАСТЬ</v>
          </cell>
          <cell r="E126">
            <v>5</v>
          </cell>
        </row>
        <row r="127">
          <cell r="E127">
            <v>51</v>
          </cell>
        </row>
        <row r="128">
          <cell r="E128">
            <v>52</v>
          </cell>
        </row>
        <row r="129">
          <cell r="E129">
            <v>53</v>
          </cell>
        </row>
        <row r="132">
          <cell r="C132" t="str">
            <v>КОММЕРЧЕСКИЙ ДИРЕКТОР</v>
          </cell>
          <cell r="E132">
            <v>6</v>
          </cell>
        </row>
        <row r="134">
          <cell r="C134" t="str">
            <v>РАСХОДЫ ЗА СЧЕТ СЕБЕСТОИМОСТИ</v>
          </cell>
          <cell r="E134">
            <v>61</v>
          </cell>
        </row>
        <row r="135">
          <cell r="C135" t="str">
            <v>С Ы Р Ь Е</v>
          </cell>
          <cell r="E135">
            <v>611</v>
          </cell>
        </row>
        <row r="136">
          <cell r="E136">
            <v>61101</v>
          </cell>
        </row>
        <row r="137">
          <cell r="E137">
            <v>61103</v>
          </cell>
        </row>
        <row r="138">
          <cell r="E138">
            <v>61104</v>
          </cell>
        </row>
        <row r="139">
          <cell r="E139">
            <v>61105</v>
          </cell>
        </row>
        <row r="140">
          <cell r="E140">
            <v>61106</v>
          </cell>
        </row>
        <row r="141">
          <cell r="E141">
            <v>61107</v>
          </cell>
        </row>
        <row r="142">
          <cell r="E142">
            <v>61108</v>
          </cell>
        </row>
        <row r="143">
          <cell r="E143">
            <v>61109</v>
          </cell>
        </row>
        <row r="144">
          <cell r="E144">
            <v>61110</v>
          </cell>
        </row>
        <row r="145">
          <cell r="E145">
            <v>61111</v>
          </cell>
        </row>
        <row r="146">
          <cell r="E146">
            <v>61112</v>
          </cell>
        </row>
        <row r="147">
          <cell r="E147">
            <v>61113</v>
          </cell>
        </row>
        <row r="148">
          <cell r="E148">
            <v>61114</v>
          </cell>
        </row>
        <row r="149">
          <cell r="E149">
            <v>61115</v>
          </cell>
        </row>
        <row r="150">
          <cell r="E150">
            <v>61116</v>
          </cell>
        </row>
        <row r="151">
          <cell r="E151">
            <v>61117</v>
          </cell>
        </row>
        <row r="152">
          <cell r="E152">
            <v>61118</v>
          </cell>
        </row>
        <row r="153">
          <cell r="E153">
            <v>61119</v>
          </cell>
        </row>
        <row r="154">
          <cell r="E154">
            <v>61120</v>
          </cell>
        </row>
        <row r="155">
          <cell r="E155">
            <v>61121</v>
          </cell>
        </row>
        <row r="156">
          <cell r="C156" t="str">
            <v>Завод Фтористого Алюминия</v>
          </cell>
          <cell r="E156">
            <v>61130</v>
          </cell>
        </row>
        <row r="157">
          <cell r="E157">
            <v>611301</v>
          </cell>
        </row>
        <row r="158">
          <cell r="E158">
            <v>611302</v>
          </cell>
        </row>
        <row r="159">
          <cell r="E159">
            <v>611303</v>
          </cell>
        </row>
        <row r="160">
          <cell r="E160">
            <v>611304</v>
          </cell>
        </row>
        <row r="161">
          <cell r="E161">
            <v>611305</v>
          </cell>
        </row>
        <row r="162">
          <cell r="E162">
            <v>611306</v>
          </cell>
        </row>
        <row r="163">
          <cell r="E163">
            <v>6112</v>
          </cell>
        </row>
        <row r="164">
          <cell r="E164">
            <v>6113</v>
          </cell>
        </row>
        <row r="166">
          <cell r="C166" t="str">
            <v>Топливо всего, в т.ч. :</v>
          </cell>
          <cell r="E166">
            <v>6121</v>
          </cell>
        </row>
        <row r="167">
          <cell r="E167">
            <v>61211</v>
          </cell>
        </row>
        <row r="168">
          <cell r="E168">
            <v>61212</v>
          </cell>
        </row>
        <row r="169">
          <cell r="E169">
            <v>61213</v>
          </cell>
        </row>
        <row r="170">
          <cell r="E170">
            <v>61214</v>
          </cell>
        </row>
        <row r="171">
          <cell r="E171">
            <v>61215</v>
          </cell>
        </row>
        <row r="172">
          <cell r="E172">
            <v>61219</v>
          </cell>
        </row>
        <row r="173">
          <cell r="C173" t="str">
            <v xml:space="preserve">Материалы и запчасти, в т.ч. : </v>
          </cell>
          <cell r="E173">
            <v>6122</v>
          </cell>
        </row>
        <row r="174">
          <cell r="E174">
            <v>61221</v>
          </cell>
        </row>
        <row r="175">
          <cell r="E175">
            <v>61222</v>
          </cell>
        </row>
        <row r="176">
          <cell r="E176">
            <v>61223</v>
          </cell>
        </row>
        <row r="177">
          <cell r="E177">
            <v>61224</v>
          </cell>
        </row>
        <row r="178">
          <cell r="E178">
            <v>61225</v>
          </cell>
        </row>
        <row r="179">
          <cell r="E179">
            <v>61229</v>
          </cell>
        </row>
        <row r="180">
          <cell r="E180">
            <v>6123</v>
          </cell>
        </row>
        <row r="181">
          <cell r="E181">
            <v>613</v>
          </cell>
        </row>
        <row r="182">
          <cell r="E182">
            <v>614</v>
          </cell>
        </row>
        <row r="183">
          <cell r="E183">
            <v>615</v>
          </cell>
        </row>
        <row r="184">
          <cell r="E184">
            <v>616</v>
          </cell>
        </row>
        <row r="185">
          <cell r="E185">
            <v>619</v>
          </cell>
        </row>
        <row r="186">
          <cell r="E186">
            <v>6191</v>
          </cell>
        </row>
        <row r="188">
          <cell r="C188" t="str">
            <v>РАСХОДЫ ЗА СЧЕТ ПРИБЫЛИ</v>
          </cell>
          <cell r="E188">
            <v>62</v>
          </cell>
        </row>
        <row r="189">
          <cell r="E189">
            <v>621</v>
          </cell>
        </row>
        <row r="192">
          <cell r="C192" t="str">
            <v>ИСПОЛНИТЕЛЬНЫЙ ДИРЕКТОР</v>
          </cell>
          <cell r="E192">
            <v>7</v>
          </cell>
        </row>
        <row r="194">
          <cell r="C194" t="str">
            <v>РАСХОДЫ ЗА СЧЕТ СЕБЕСТОИМОСТИ</v>
          </cell>
          <cell r="E194">
            <v>71</v>
          </cell>
        </row>
        <row r="195">
          <cell r="E195">
            <v>711</v>
          </cell>
        </row>
        <row r="196">
          <cell r="E196">
            <v>712</v>
          </cell>
        </row>
        <row r="197">
          <cell r="E197">
            <v>713</v>
          </cell>
        </row>
        <row r="198">
          <cell r="E198">
            <v>714</v>
          </cell>
        </row>
        <row r="199">
          <cell r="C199" t="str">
            <v xml:space="preserve">Материалы и запчасти, в т.ч. : </v>
          </cell>
          <cell r="E199">
            <v>715</v>
          </cell>
        </row>
        <row r="200">
          <cell r="E200">
            <v>7151</v>
          </cell>
        </row>
        <row r="201">
          <cell r="E201">
            <v>7152</v>
          </cell>
        </row>
        <row r="202">
          <cell r="E202">
            <v>7153</v>
          </cell>
        </row>
        <row r="203">
          <cell r="E203">
            <v>7154</v>
          </cell>
        </row>
        <row r="204">
          <cell r="E204">
            <v>7155</v>
          </cell>
        </row>
        <row r="205">
          <cell r="E205">
            <v>7156</v>
          </cell>
        </row>
        <row r="206">
          <cell r="E206">
            <v>7159</v>
          </cell>
        </row>
        <row r="207">
          <cell r="C207" t="str">
            <v>Услуги подрядчиков, в т.ч. :</v>
          </cell>
          <cell r="E207">
            <v>716</v>
          </cell>
        </row>
        <row r="208">
          <cell r="E208">
            <v>7161</v>
          </cell>
        </row>
        <row r="209">
          <cell r="E209">
            <v>7162</v>
          </cell>
        </row>
        <row r="210">
          <cell r="E210">
            <v>717</v>
          </cell>
        </row>
        <row r="211">
          <cell r="E211">
            <v>719</v>
          </cell>
        </row>
        <row r="212">
          <cell r="E212">
            <v>7191</v>
          </cell>
        </row>
        <row r="213">
          <cell r="E213">
            <v>7192</v>
          </cell>
        </row>
        <row r="215">
          <cell r="C215" t="str">
            <v>РАСХОДЫ ЗА СЧЕТ ПРИБЫЛИ</v>
          </cell>
          <cell r="E215">
            <v>72</v>
          </cell>
        </row>
        <row r="216">
          <cell r="C216" t="str">
            <v>Капитальные вложения, в т.ч. :</v>
          </cell>
          <cell r="E216">
            <v>721</v>
          </cell>
        </row>
        <row r="217">
          <cell r="E217">
            <v>7211</v>
          </cell>
        </row>
        <row r="218">
          <cell r="E218">
            <v>7212</v>
          </cell>
        </row>
        <row r="219">
          <cell r="E219">
            <v>7213</v>
          </cell>
        </row>
        <row r="220">
          <cell r="E220">
            <v>722</v>
          </cell>
        </row>
        <row r="223">
          <cell r="C223" t="str">
            <v>ДИРЕКТОР ПО ФИНАНСАМ</v>
          </cell>
          <cell r="E223">
            <v>8</v>
          </cell>
        </row>
        <row r="225">
          <cell r="C225" t="str">
            <v>РАСХОДЫ ЗА СЧЕТ СЕБЕСТОИМОСТИ</v>
          </cell>
          <cell r="E225">
            <v>81</v>
          </cell>
        </row>
        <row r="226">
          <cell r="E226">
            <v>811</v>
          </cell>
        </row>
        <row r="227">
          <cell r="C227" t="str">
            <v>Отчисления в социальные фонды :</v>
          </cell>
          <cell r="E227">
            <v>812</v>
          </cell>
        </row>
        <row r="228">
          <cell r="E228">
            <v>8121</v>
          </cell>
        </row>
        <row r="229">
          <cell r="E229">
            <v>8122</v>
          </cell>
        </row>
        <row r="230">
          <cell r="E230">
            <v>8123</v>
          </cell>
        </row>
        <row r="231">
          <cell r="E231">
            <v>8124</v>
          </cell>
        </row>
        <row r="232">
          <cell r="C232" t="str">
            <v>Налоги и платежи в бюджеты, в т.ч. :</v>
          </cell>
          <cell r="E232">
            <v>813</v>
          </cell>
        </row>
        <row r="233">
          <cell r="E233">
            <v>81301</v>
          </cell>
        </row>
        <row r="234">
          <cell r="E234">
            <v>81302</v>
          </cell>
        </row>
        <row r="235">
          <cell r="E235">
            <v>81303</v>
          </cell>
        </row>
        <row r="236">
          <cell r="E236">
            <v>81304</v>
          </cell>
        </row>
        <row r="237">
          <cell r="E237">
            <v>81305</v>
          </cell>
        </row>
        <row r="238">
          <cell r="E238">
            <v>81306</v>
          </cell>
        </row>
        <row r="239">
          <cell r="E239">
            <v>81307</v>
          </cell>
        </row>
        <row r="240">
          <cell r="E240">
            <v>81308</v>
          </cell>
        </row>
        <row r="241">
          <cell r="E241">
            <v>814</v>
          </cell>
        </row>
        <row r="242">
          <cell r="E242">
            <v>817</v>
          </cell>
        </row>
        <row r="243">
          <cell r="E243">
            <v>818</v>
          </cell>
        </row>
        <row r="244">
          <cell r="E244">
            <v>819</v>
          </cell>
        </row>
        <row r="245">
          <cell r="E245">
            <v>8191</v>
          </cell>
        </row>
        <row r="246">
          <cell r="E246">
            <v>8199</v>
          </cell>
        </row>
        <row r="248">
          <cell r="C248" t="str">
            <v>РАСХОДЫ ИЗ ПРИБЫЛИ от реализации</v>
          </cell>
          <cell r="E248">
            <v>82</v>
          </cell>
        </row>
        <row r="249">
          <cell r="C249" t="str">
            <v>Налоги - всего</v>
          </cell>
          <cell r="E249">
            <v>821</v>
          </cell>
        </row>
        <row r="250">
          <cell r="E250">
            <v>8211</v>
          </cell>
        </row>
        <row r="251">
          <cell r="E251">
            <v>8212</v>
          </cell>
        </row>
        <row r="252">
          <cell r="E252">
            <v>8213</v>
          </cell>
        </row>
        <row r="253">
          <cell r="E253">
            <v>8214</v>
          </cell>
        </row>
        <row r="254">
          <cell r="E254">
            <v>8215</v>
          </cell>
        </row>
        <row r="255">
          <cell r="E255">
            <v>8216</v>
          </cell>
        </row>
        <row r="257">
          <cell r="C257" t="str">
            <v>РАСХОДЫ ЗА СЧЕТ ПРИБЫЛИ</v>
          </cell>
          <cell r="E257">
            <v>83</v>
          </cell>
        </row>
        <row r="258">
          <cell r="E258">
            <v>831</v>
          </cell>
        </row>
        <row r="259">
          <cell r="E259">
            <v>832</v>
          </cell>
        </row>
        <row r="260">
          <cell r="E260">
            <v>833</v>
          </cell>
        </row>
        <row r="261">
          <cell r="E261">
            <v>834</v>
          </cell>
        </row>
        <row r="262">
          <cell r="E262">
            <v>839</v>
          </cell>
        </row>
      </sheetData>
      <sheetData sheetId="1">
        <row r="9">
          <cell r="C9" t="str">
            <v>А. ДОХОДНАЯ ЧАСТЬ</v>
          </cell>
        </row>
      </sheetData>
      <sheetData sheetId="2">
        <row r="9">
          <cell r="C9" t="str">
            <v>А. ДОХОДНАЯ ЧАСТЬ</v>
          </cell>
        </row>
      </sheetData>
      <sheetData sheetId="3">
        <row r="9">
          <cell r="C9" t="str">
            <v>А. ДОХОДНАЯ ЧАСТЬ</v>
          </cell>
        </row>
      </sheetData>
      <sheetData sheetId="4">
        <row r="9">
          <cell r="C9" t="str">
            <v>А. ДОХОДНАЯ ЧАСТЬ</v>
          </cell>
        </row>
      </sheetData>
      <sheetData sheetId="5">
        <row r="9">
          <cell r="C9" t="str">
            <v>А. ДОХОДНАЯ ЧАСТЬ</v>
          </cell>
        </row>
      </sheetData>
      <sheetData sheetId="6">
        <row r="9">
          <cell r="C9" t="str">
            <v>А. ДОХОДНАЯ ЧАСТЬ</v>
          </cell>
        </row>
      </sheetData>
      <sheetData sheetId="7">
        <row r="9">
          <cell r="C9" t="str">
            <v>А. ДОХОДНАЯ ЧАСТЬ</v>
          </cell>
        </row>
      </sheetData>
      <sheetData sheetId="8">
        <row r="9">
          <cell r="C9" t="str">
            <v>А. ДОХОДНАЯ ЧАСТЬ</v>
          </cell>
        </row>
      </sheetData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1.2.1"/>
      <sheetName val="2.2.4"/>
      <sheetName val="Материал"/>
      <sheetName val="Параметры"/>
      <sheetName val="1_2_1"/>
      <sheetName val="связанные стороны"/>
      <sheetName val="Доходы"/>
      <sheetName val="постоянные затраты"/>
      <sheetName val="жилой фонд"/>
      <sheetName val="Январь"/>
      <sheetName val="2_2_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/>
      <sheetData sheetId="9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июнь9"/>
      <sheetName val="имена"/>
      <sheetName val="Материал"/>
      <sheetName val="1.2.1"/>
      <sheetName val="2.2.4"/>
      <sheetName val="Параметры"/>
      <sheetName val="Январь"/>
      <sheetName val="справочник ФВиЗК"/>
      <sheetName val="Служебное"/>
      <sheetName val="план 2000"/>
      <sheetName val="строки_балансаДК"/>
      <sheetName val="строки_балансаФЗ"/>
      <sheetName val="списки"/>
      <sheetName val="Main"/>
      <sheetName val="Справочник"/>
      <sheetName val="постоянныезатраты"/>
      <sheetName val="постоянные затраты"/>
      <sheetName val="сырье"/>
      <sheetName val="Лист1"/>
      <sheetName val="Cash"/>
      <sheetName val="план продаж"/>
      <sheetName val="Регионы"/>
      <sheetName val="ЦФО"/>
      <sheetName val="2_2_4"/>
      <sheetName val="Позиция"/>
    </sheetNames>
    <sheetDataSet>
      <sheetData sheetId="0" refreshError="1">
        <row r="2">
          <cell r="B2">
            <v>25.5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Лист1"/>
      <sheetName val="Январь"/>
      <sheetName val="отчетный период"/>
      <sheetName val="Параметры"/>
      <sheetName val="имена"/>
      <sheetName val="Отопление"/>
      <sheetName val="постоянные затраты"/>
      <sheetName val="июнь9"/>
      <sheetName val="Материал"/>
      <sheetName val="FES"/>
      <sheetName val="1.2.1"/>
      <sheetName val="2.2.4"/>
      <sheetName val="списки"/>
      <sheetName val="списки ДП"/>
      <sheetName val="Калькуляции"/>
      <sheetName val="цены"/>
      <sheetName val="Справочник"/>
      <sheetName val="Расх.коэфф, полная себ-ть"/>
      <sheetName val="2002(v2)"/>
      <sheetName val="Ввод"/>
      <sheetName val="_______"/>
      <sheetName val="балансAL"/>
      <sheetName val="предоплата"/>
      <sheetName val="Коды"/>
      <sheetName val="sverxtip"/>
      <sheetName val="Personnel"/>
      <sheetName val="SMetstrait"/>
      <sheetName val="Предположения"/>
      <sheetName val="60-2"/>
      <sheetName val="60"/>
      <sheetName val="76"/>
      <sheetName val="база"/>
      <sheetName val="Корректирующие Таблицы"/>
      <sheetName val="сырье"/>
      <sheetName val="Форма1"/>
      <sheetName val="CHP on PES"/>
      <sheetName val="АЧ"/>
      <sheetName val="Июль"/>
      <sheetName val="2004"/>
      <sheetName val="??????"/>
      <sheetName val="План"/>
      <sheetName val="Неделя"/>
      <sheetName val="Справочники"/>
      <sheetName val="Приложение 15"/>
      <sheetName val="ШР -в расчет"/>
      <sheetName val="Списки1"/>
      <sheetName val="Кл предприятий"/>
      <sheetName val="БП Ф"/>
    </sheetNames>
    <sheetDataSet>
      <sheetData sheetId="0">
        <row r="5">
          <cell r="B5" t="str">
            <v>ДОХОДЫ И ФИНАНСЫ</v>
          </cell>
        </row>
      </sheetData>
      <sheetData sheetId="1">
        <row r="5">
          <cell r="B5" t="str">
            <v>ДОХОДЫ И ФИНАНСЫ</v>
          </cell>
        </row>
      </sheetData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>
            <v>0</v>
          </cell>
          <cell r="E121">
            <v>0</v>
          </cell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РАСХОДЫ</v>
          </cell>
          <cell r="C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>
            <v>0</v>
          </cell>
          <cell r="E166">
            <v>0</v>
          </cell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>
            <v>0</v>
          </cell>
          <cell r="E212">
            <v>0</v>
          </cell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>
            <v>0</v>
          </cell>
          <cell r="E215">
            <v>0</v>
          </cell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>
            <v>0</v>
          </cell>
          <cell r="E223">
            <v>0</v>
          </cell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>
            <v>0</v>
          </cell>
          <cell r="E253">
            <v>0</v>
          </cell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>
            <v>0</v>
          </cell>
          <cell r="E281">
            <v>0</v>
          </cell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>
            <v>0</v>
          </cell>
          <cell r="E291">
            <v>0</v>
          </cell>
        </row>
        <row r="292">
          <cell r="B292">
            <v>2000000</v>
          </cell>
          <cell r="C292">
            <v>2</v>
          </cell>
          <cell r="D292">
            <v>0</v>
          </cell>
          <cell r="E292">
            <v>0</v>
          </cell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>
            <v>0</v>
          </cell>
          <cell r="E294">
            <v>0</v>
          </cell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>
            <v>0</v>
          </cell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>
            <v>0</v>
          </cell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>
        <row r="5">
          <cell r="B5" t="str">
            <v>ДОХОДЫ И ФИНАНСЫ</v>
          </cell>
        </row>
      </sheetData>
      <sheetData sheetId="4">
        <row r="5">
          <cell r="B5" t="str">
            <v>ДОХОДЫ И ФИНАНСЫ</v>
          </cell>
        </row>
      </sheetData>
      <sheetData sheetId="5">
        <row r="5">
          <cell r="B5" t="str">
            <v>ДОХОДЫ И ФИНАНСЫ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ummary"/>
      <sheetName val="Master Cashflows - Contractual"/>
      <sheetName val="Master Cashflows - Received"/>
      <sheetName val="Master Cashflows - Variance"/>
      <sheetName val="Executive Summary"/>
      <sheetName val="CNC Funding"/>
      <sheetName val="Archive"/>
      <sheetName val="Master Cashflows _ Contractual"/>
      <sheetName val="Main"/>
      <sheetName val="Лист1"/>
      <sheetName val="Données"/>
      <sheetName val="Исполн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Лист1"/>
      <sheetName val="Company Level forms final"/>
      <sheetName val="2001"/>
      <sheetName val="График"/>
      <sheetName val="События - лист -проект"/>
      <sheetName val="Revenue Assptns"/>
      <sheetName val="Main"/>
      <sheetName val="кредитный план"/>
      <sheetName val="инвестиции"/>
      <sheetName val="Сводные данные ПП"/>
      <sheetName val="Master Cashflows - Contractual"/>
      <sheetName val="Коэфф"/>
      <sheetName val="Основной_лист"/>
      <sheetName val="gw"/>
      <sheetName val="total"/>
      <sheetName val="Вводные данные систем"/>
      <sheetName val="29"/>
      <sheetName val="20"/>
      <sheetName val="21"/>
      <sheetName val="23"/>
      <sheetName val="25"/>
      <sheetName val="26"/>
      <sheetName val="27"/>
      <sheetName val="28"/>
      <sheetName val="ПФВ-0.5"/>
      <sheetName val="БДДС_нов"/>
      <sheetName val="цены цехов"/>
      <sheetName val="компании группы"/>
      <sheetName val="списки"/>
      <sheetName val="Inventory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AS$old"/>
      <sheetName val="IAS vs US GAAP"/>
      <sheetName val="Fixed-Current"/>
      <sheetName val="IAS$"/>
      <sheetName val="US_GAAP$"/>
      <sheetName val="Cons_Journals"/>
      <sheetName val="MI &amp; GW2001"/>
      <sheetName val="Ch in RE"/>
      <sheetName val="MI &amp; GW 99"/>
      <sheetName val="CF6m2001"/>
      <sheetName val="DT2001"/>
      <sheetName val="MGproof"/>
      <sheetName val="MI_RE_roll2000"/>
      <sheetName val="MI_RE_roll 99"/>
      <sheetName val="DT99"/>
      <sheetName val="CF99"/>
      <sheetName val="Bdown"/>
      <sheetName val="AuditTrail"/>
      <sheetName val="Auxiliary"/>
      <sheetName val="Mac_1"/>
      <sheetName val="Breakdown"/>
      <sheetName val="Доходы 1 кв"/>
      <sheetName val="Прочие 1 кв"/>
      <sheetName val="Себестоимость 1кв"/>
      <sheetName val="Лист1"/>
      <sheetName val="Master Cashflows - Contractual"/>
      <sheetName val="График"/>
      <sheetName val="Données"/>
      <sheetName val="Параметры"/>
      <sheetName val="Donn?es"/>
      <sheetName val="БДДС_нов"/>
      <sheetName val="События - лист -проект"/>
      <sheetName val="lang"/>
      <sheetName val="курс"/>
      <sheetName val="Служебное"/>
      <sheetName val="Исполнение"/>
      <sheetName val="Tier3_6m2001_23.10.01"/>
      <sheetName val="Funding"/>
      <sheetName val="Inputs"/>
      <sheetName val="Fin_statements"/>
      <sheetName val="InputTD"/>
      <sheetName val="InputTI"/>
      <sheetName val="Donn_es"/>
    </sheetNames>
    <sheetDataSet>
      <sheetData sheetId="0" refreshError="1">
        <row r="21">
          <cell r="B21">
            <v>1</v>
          </cell>
        </row>
      </sheetData>
      <sheetData sheetId="1">
        <row r="21">
          <cell r="B21">
            <v>1</v>
          </cell>
        </row>
      </sheetData>
      <sheetData sheetId="2">
        <row r="21">
          <cell r="B21">
            <v>1</v>
          </cell>
        </row>
      </sheetData>
      <sheetData sheetId="3">
        <row r="21">
          <cell r="B21">
            <v>1</v>
          </cell>
        </row>
      </sheetData>
      <sheetData sheetId="4">
        <row r="21">
          <cell r="B21">
            <v>1</v>
          </cell>
        </row>
      </sheetData>
      <sheetData sheetId="5">
        <row r="21">
          <cell r="B21">
            <v>1</v>
          </cell>
        </row>
      </sheetData>
      <sheetData sheetId="6">
        <row r="21">
          <cell r="B21">
            <v>1</v>
          </cell>
        </row>
      </sheetData>
      <sheetData sheetId="7">
        <row r="21">
          <cell r="B21">
            <v>1</v>
          </cell>
        </row>
      </sheetData>
      <sheetData sheetId="8">
        <row r="21">
          <cell r="B21">
            <v>1</v>
          </cell>
        </row>
      </sheetData>
      <sheetData sheetId="9">
        <row r="21">
          <cell r="B21">
            <v>1</v>
          </cell>
        </row>
      </sheetData>
      <sheetData sheetId="10">
        <row r="21">
          <cell r="B21">
            <v>1</v>
          </cell>
        </row>
      </sheetData>
      <sheetData sheetId="11">
        <row r="21">
          <cell r="B21">
            <v>1</v>
          </cell>
        </row>
      </sheetData>
      <sheetData sheetId="12">
        <row r="21">
          <cell r="B21">
            <v>1</v>
          </cell>
        </row>
      </sheetData>
      <sheetData sheetId="13">
        <row r="21">
          <cell r="B21">
            <v>1</v>
          </cell>
        </row>
      </sheetData>
      <sheetData sheetId="14">
        <row r="21">
          <cell r="B21">
            <v>1</v>
          </cell>
        </row>
      </sheetData>
      <sheetData sheetId="15">
        <row r="21">
          <cell r="B21">
            <v>1</v>
          </cell>
        </row>
      </sheetData>
      <sheetData sheetId="16">
        <row r="21">
          <cell r="B21">
            <v>1</v>
          </cell>
        </row>
      </sheetData>
      <sheetData sheetId="17">
        <row r="21">
          <cell r="B21">
            <v>1</v>
          </cell>
        </row>
      </sheetData>
      <sheetData sheetId="18">
        <row r="21">
          <cell r="B21">
            <v>1</v>
          </cell>
        </row>
      </sheetData>
      <sheetData sheetId="19">
        <row r="21">
          <cell r="B21">
            <v>1</v>
          </cell>
        </row>
      </sheetData>
      <sheetData sheetId="20">
        <row r="21">
          <cell r="B21">
            <v>1</v>
          </cell>
        </row>
      </sheetData>
      <sheetData sheetId="21">
        <row r="21">
          <cell r="B21">
            <v>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  <sheetName val="Январь"/>
      <sheetName val="Données"/>
      <sheetName val="Макро"/>
      <sheetName val="lang"/>
      <sheetName val="Оборудование_стоим"/>
      <sheetName val="Master Cashflows - Contractual"/>
      <sheetName val="Main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-44"/>
      <sheetName val="УС-45"/>
      <sheetName val="УС-46"/>
      <sheetName val="УК-47"/>
      <sheetName val="УК48"/>
      <sheetName val="18"/>
      <sheetName val="19"/>
      <sheetName val="20 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Контроль"/>
      <sheetName val="#ССЫЛКА"/>
      <sheetName val="FES"/>
      <sheetName val="График"/>
      <sheetName val="Отопление"/>
      <sheetName val="1.2.1"/>
      <sheetName val="2.2.4"/>
      <sheetName val="Баловнев В.П."/>
      <sheetName val="БДДС (выд.%)"/>
      <sheetName val="БДР"/>
      <sheetName val="Оборудование_стоим"/>
      <sheetName val="титул БДР"/>
      <sheetName val="имен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э"/>
      <sheetName val="20т"/>
      <sheetName val="20в"/>
      <sheetName val="Оборудование_стоим"/>
      <sheetName val="имена"/>
      <sheetName val="2001"/>
      <sheetName val="да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zoomScaleNormal="100" workbookViewId="0">
      <pane ySplit="6" topLeftCell="A46" activePane="bottomLeft" state="frozen"/>
      <selection pane="bottomLeft" activeCell="H56" sqref="H56"/>
    </sheetView>
  </sheetViews>
  <sheetFormatPr defaultRowHeight="12.75" x14ac:dyDescent="0.2"/>
  <cols>
    <col min="1" max="1" width="4.140625" style="1" customWidth="1"/>
    <col min="2" max="2" width="29.5703125" style="1" customWidth="1"/>
    <col min="3" max="3" width="14.42578125" style="1" customWidth="1"/>
    <col min="4" max="4" width="18.28515625" style="15" customWidth="1"/>
    <col min="5" max="5" width="16.42578125" style="1" customWidth="1"/>
    <col min="6" max="6" width="13.5703125" style="1" customWidth="1"/>
    <col min="7" max="7" width="15.28515625" style="1" customWidth="1"/>
    <col min="8" max="8" width="22.140625" style="1" customWidth="1"/>
    <col min="9" max="9" width="17.85546875" style="1" customWidth="1"/>
    <col min="10" max="10" width="19.85546875" style="1" customWidth="1"/>
    <col min="11" max="11" width="39.42578125" style="1" customWidth="1"/>
    <col min="12" max="20" width="9.140625" style="1"/>
    <col min="21" max="21" width="3.42578125" style="1" customWidth="1"/>
    <col min="22" max="16384" width="9.140625" style="1"/>
  </cols>
  <sheetData>
    <row r="1" spans="1:11" x14ac:dyDescent="0.2">
      <c r="K1" s="2"/>
    </row>
    <row r="3" spans="1:11" x14ac:dyDescent="0.2">
      <c r="A3" s="3"/>
      <c r="B3" s="3"/>
      <c r="C3" s="3"/>
      <c r="D3" s="16"/>
      <c r="E3" s="3"/>
      <c r="F3" s="3"/>
      <c r="G3" s="3"/>
      <c r="H3" s="3"/>
      <c r="I3" s="3"/>
      <c r="J3" s="3"/>
      <c r="K3" s="3"/>
    </row>
    <row r="4" spans="1:11" ht="38.25" customHeight="1" x14ac:dyDescent="0.2">
      <c r="A4" s="21" t="s">
        <v>0</v>
      </c>
      <c r="B4" s="21" t="s">
        <v>176</v>
      </c>
      <c r="C4" s="21" t="s">
        <v>1</v>
      </c>
      <c r="D4" s="22" t="s">
        <v>181</v>
      </c>
      <c r="E4" s="21" t="s">
        <v>182</v>
      </c>
      <c r="F4" s="21"/>
      <c r="G4" s="21"/>
      <c r="H4" s="21" t="s">
        <v>177</v>
      </c>
      <c r="I4" s="21" t="s">
        <v>178</v>
      </c>
      <c r="J4" s="21" t="s">
        <v>179</v>
      </c>
      <c r="K4" s="21" t="s">
        <v>2</v>
      </c>
    </row>
    <row r="5" spans="1:11" ht="25.5" x14ac:dyDescent="0.2">
      <c r="A5" s="21"/>
      <c r="B5" s="21"/>
      <c r="C5" s="21"/>
      <c r="D5" s="22"/>
      <c r="E5" s="4" t="s">
        <v>183</v>
      </c>
      <c r="F5" s="4" t="s">
        <v>184</v>
      </c>
      <c r="G5" s="4" t="s">
        <v>187</v>
      </c>
      <c r="H5" s="21"/>
      <c r="I5" s="21"/>
      <c r="J5" s="21"/>
      <c r="K5" s="21"/>
    </row>
    <row r="6" spans="1:11" s="18" customFormat="1" ht="11.25" x14ac:dyDescent="0.2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</row>
    <row r="7" spans="1:11" x14ac:dyDescent="0.2">
      <c r="A7" s="6">
        <v>1</v>
      </c>
      <c r="B7" s="5" t="s">
        <v>34</v>
      </c>
      <c r="C7" s="10">
        <v>100100232368</v>
      </c>
      <c r="D7" s="19">
        <f>E7+F7+G7</f>
        <v>462.54</v>
      </c>
      <c r="E7" s="7">
        <v>112.11</v>
      </c>
      <c r="F7" s="12">
        <v>349.55</v>
      </c>
      <c r="G7" s="12">
        <v>0.88</v>
      </c>
      <c r="H7" s="6" t="s">
        <v>100</v>
      </c>
      <c r="I7" s="6" t="s">
        <v>77</v>
      </c>
      <c r="J7" s="8">
        <v>42324</v>
      </c>
      <c r="K7" s="6" t="s">
        <v>134</v>
      </c>
    </row>
    <row r="8" spans="1:11" ht="25.5" x14ac:dyDescent="0.2">
      <c r="A8" s="6">
        <v>2</v>
      </c>
      <c r="B8" s="5" t="s">
        <v>32</v>
      </c>
      <c r="C8" s="6">
        <v>1001023179</v>
      </c>
      <c r="D8" s="19">
        <f t="shared" ref="D8:D52" si="0">E8+F8+G8</f>
        <v>2686.81</v>
      </c>
      <c r="E8" s="7">
        <v>1267.33</v>
      </c>
      <c r="F8" s="12">
        <v>1393.63</v>
      </c>
      <c r="G8" s="12">
        <v>25.85</v>
      </c>
      <c r="H8" s="6" t="s">
        <v>101</v>
      </c>
      <c r="I8" s="6" t="s">
        <v>102</v>
      </c>
      <c r="J8" s="8">
        <v>42095</v>
      </c>
      <c r="K8" s="9" t="s">
        <v>113</v>
      </c>
    </row>
    <row r="9" spans="1:11" ht="50.25" customHeight="1" x14ac:dyDescent="0.2">
      <c r="A9" s="6">
        <v>3</v>
      </c>
      <c r="B9" s="5" t="s">
        <v>36</v>
      </c>
      <c r="C9" s="10">
        <v>100101846748</v>
      </c>
      <c r="D9" s="19">
        <f t="shared" si="0"/>
        <v>1800</v>
      </c>
      <c r="E9" s="7">
        <v>1450.79</v>
      </c>
      <c r="F9" s="12">
        <v>304.33</v>
      </c>
      <c r="G9" s="12">
        <v>44.88</v>
      </c>
      <c r="H9" s="6" t="s">
        <v>79</v>
      </c>
      <c r="I9" s="6" t="s">
        <v>80</v>
      </c>
      <c r="J9" s="8">
        <v>43185</v>
      </c>
      <c r="K9" s="6" t="s">
        <v>135</v>
      </c>
    </row>
    <row r="10" spans="1:11" x14ac:dyDescent="0.2">
      <c r="A10" s="6">
        <v>4</v>
      </c>
      <c r="B10" s="5" t="s">
        <v>40</v>
      </c>
      <c r="C10" s="6">
        <v>1001236160</v>
      </c>
      <c r="D10" s="19">
        <f t="shared" si="0"/>
        <v>3593.1600000000003</v>
      </c>
      <c r="E10" s="7">
        <v>1533.55</v>
      </c>
      <c r="F10" s="12">
        <v>2000</v>
      </c>
      <c r="G10" s="12">
        <v>59.61</v>
      </c>
      <c r="H10" s="6" t="s">
        <v>85</v>
      </c>
      <c r="I10" s="6" t="s">
        <v>86</v>
      </c>
      <c r="J10" s="8">
        <v>42936</v>
      </c>
      <c r="K10" s="6" t="s">
        <v>134</v>
      </c>
    </row>
    <row r="11" spans="1:11" ht="48" customHeight="1" x14ac:dyDescent="0.2">
      <c r="A11" s="6">
        <v>5</v>
      </c>
      <c r="B11" s="5" t="s">
        <v>33</v>
      </c>
      <c r="C11" s="6">
        <v>1001087084</v>
      </c>
      <c r="D11" s="19">
        <f t="shared" si="0"/>
        <v>5936.12</v>
      </c>
      <c r="E11" s="7">
        <v>3677.31</v>
      </c>
      <c r="F11" s="12">
        <v>1999</v>
      </c>
      <c r="G11" s="12">
        <v>259.81</v>
      </c>
      <c r="H11" s="6" t="s">
        <v>75</v>
      </c>
      <c r="I11" s="6" t="s">
        <v>76</v>
      </c>
      <c r="J11" s="8">
        <v>42735</v>
      </c>
      <c r="K11" s="6" t="s">
        <v>136</v>
      </c>
    </row>
    <row r="12" spans="1:11" ht="25.5" x14ac:dyDescent="0.2">
      <c r="A12" s="6">
        <v>6</v>
      </c>
      <c r="B12" s="5" t="s">
        <v>43</v>
      </c>
      <c r="C12" s="6">
        <v>1001222223</v>
      </c>
      <c r="D12" s="19">
        <f t="shared" si="0"/>
        <v>5922.3099999999995</v>
      </c>
      <c r="E12" s="7">
        <v>3847.37</v>
      </c>
      <c r="F12" s="12">
        <v>2000</v>
      </c>
      <c r="G12" s="12">
        <v>74.94</v>
      </c>
      <c r="H12" s="6" t="s">
        <v>89</v>
      </c>
      <c r="I12" s="6" t="s">
        <v>90</v>
      </c>
      <c r="J12" s="8">
        <v>43147</v>
      </c>
      <c r="K12" s="6" t="s">
        <v>137</v>
      </c>
    </row>
    <row r="13" spans="1:11" ht="25.5" x14ac:dyDescent="0.2">
      <c r="A13" s="6">
        <v>7</v>
      </c>
      <c r="B13" s="5" t="s">
        <v>37</v>
      </c>
      <c r="C13" s="10">
        <v>100100136865</v>
      </c>
      <c r="D13" s="19">
        <f t="shared" si="0"/>
        <v>5096.91</v>
      </c>
      <c r="E13" s="7">
        <v>3865.78</v>
      </c>
      <c r="F13" s="12">
        <v>0</v>
      </c>
      <c r="G13" s="12">
        <v>1231.1300000000001</v>
      </c>
      <c r="H13" s="6" t="s">
        <v>81</v>
      </c>
      <c r="I13" s="6" t="s">
        <v>82</v>
      </c>
      <c r="J13" s="8">
        <v>42797</v>
      </c>
      <c r="K13" s="6" t="s">
        <v>134</v>
      </c>
    </row>
    <row r="14" spans="1:11" ht="25.5" x14ac:dyDescent="0.2">
      <c r="A14" s="6">
        <v>8</v>
      </c>
      <c r="B14" s="5" t="s">
        <v>49</v>
      </c>
      <c r="C14" s="6">
        <v>1001272802</v>
      </c>
      <c r="D14" s="19">
        <f t="shared" si="0"/>
        <v>7103.61</v>
      </c>
      <c r="E14" s="7">
        <v>4904.95</v>
      </c>
      <c r="F14" s="12">
        <v>2000</v>
      </c>
      <c r="G14" s="12">
        <v>198.66</v>
      </c>
      <c r="H14" s="6" t="s">
        <v>131</v>
      </c>
      <c r="I14" s="6" t="s">
        <v>156</v>
      </c>
      <c r="J14" s="8">
        <v>42797</v>
      </c>
      <c r="K14" s="6" t="s">
        <v>134</v>
      </c>
    </row>
    <row r="15" spans="1:11" ht="25.5" x14ac:dyDescent="0.2">
      <c r="A15" s="6">
        <v>9</v>
      </c>
      <c r="B15" s="5" t="s">
        <v>44</v>
      </c>
      <c r="C15" s="6">
        <v>1001254345</v>
      </c>
      <c r="D15" s="19">
        <f t="shared" si="0"/>
        <v>11330.990000000002</v>
      </c>
      <c r="E15" s="7">
        <v>7230.88</v>
      </c>
      <c r="F15" s="12">
        <f>2000+2000</f>
        <v>4000</v>
      </c>
      <c r="G15" s="12">
        <f>75.57+24.54</f>
        <v>100.10999999999999</v>
      </c>
      <c r="H15" s="6" t="s">
        <v>91</v>
      </c>
      <c r="I15" s="6" t="s">
        <v>92</v>
      </c>
      <c r="J15" s="11">
        <v>43031</v>
      </c>
      <c r="K15" s="6" t="s">
        <v>134</v>
      </c>
    </row>
    <row r="16" spans="1:11" ht="25.5" x14ac:dyDescent="0.2">
      <c r="A16" s="6">
        <v>10</v>
      </c>
      <c r="B16" s="5" t="s">
        <v>186</v>
      </c>
      <c r="C16" s="6">
        <v>1001174763</v>
      </c>
      <c r="D16" s="19">
        <f t="shared" si="0"/>
        <v>18851.259999999998</v>
      </c>
      <c r="E16" s="7">
        <v>15501.46</v>
      </c>
      <c r="F16" s="12">
        <v>2000</v>
      </c>
      <c r="G16" s="12">
        <v>1349.8</v>
      </c>
      <c r="H16" s="6" t="s">
        <v>74</v>
      </c>
      <c r="I16" s="6" t="s">
        <v>157</v>
      </c>
      <c r="J16" s="8">
        <v>43173</v>
      </c>
      <c r="K16" s="6" t="s">
        <v>138</v>
      </c>
    </row>
    <row r="17" spans="1:11" ht="25.5" x14ac:dyDescent="0.2">
      <c r="A17" s="6">
        <v>11</v>
      </c>
      <c r="B17" s="5" t="s">
        <v>39</v>
      </c>
      <c r="C17" s="6">
        <v>1001151942</v>
      </c>
      <c r="D17" s="19">
        <f t="shared" si="0"/>
        <v>19098.080000000002</v>
      </c>
      <c r="E17" s="7">
        <v>16237.19</v>
      </c>
      <c r="F17" s="12">
        <v>2000</v>
      </c>
      <c r="G17" s="12">
        <v>860.89</v>
      </c>
      <c r="H17" s="6" t="s">
        <v>83</v>
      </c>
      <c r="I17" s="6" t="s">
        <v>84</v>
      </c>
      <c r="J17" s="8">
        <v>42551</v>
      </c>
      <c r="K17" s="6" t="s">
        <v>136</v>
      </c>
    </row>
    <row r="18" spans="1:11" ht="25.5" x14ac:dyDescent="0.2">
      <c r="A18" s="6">
        <v>12</v>
      </c>
      <c r="B18" s="5" t="s">
        <v>45</v>
      </c>
      <c r="C18" s="6">
        <v>1001251665</v>
      </c>
      <c r="D18" s="19">
        <f t="shared" si="0"/>
        <v>19928.96</v>
      </c>
      <c r="E18" s="7">
        <v>19928.96</v>
      </c>
      <c r="F18" s="12">
        <v>0</v>
      </c>
      <c r="G18" s="12">
        <v>0</v>
      </c>
      <c r="H18" s="6" t="s">
        <v>93</v>
      </c>
      <c r="I18" s="6" t="s">
        <v>94</v>
      </c>
      <c r="J18" s="8">
        <v>43185</v>
      </c>
      <c r="K18" s="6" t="s">
        <v>139</v>
      </c>
    </row>
    <row r="19" spans="1:11" x14ac:dyDescent="0.2">
      <c r="A19" s="6">
        <v>13</v>
      </c>
      <c r="B19" s="5" t="s">
        <v>47</v>
      </c>
      <c r="C19" s="6">
        <v>1001272810</v>
      </c>
      <c r="D19" s="19">
        <f t="shared" si="0"/>
        <v>28669.18</v>
      </c>
      <c r="E19" s="7">
        <v>26149.06</v>
      </c>
      <c r="F19" s="12">
        <v>2000</v>
      </c>
      <c r="G19" s="12">
        <v>520.12</v>
      </c>
      <c r="H19" s="6" t="s">
        <v>129</v>
      </c>
      <c r="I19" s="6" t="s">
        <v>96</v>
      </c>
      <c r="J19" s="8">
        <v>43031</v>
      </c>
      <c r="K19" s="6" t="s">
        <v>97</v>
      </c>
    </row>
    <row r="20" spans="1:11" ht="38.25" x14ac:dyDescent="0.2">
      <c r="A20" s="6">
        <v>14</v>
      </c>
      <c r="B20" s="5" t="s">
        <v>46</v>
      </c>
      <c r="C20" s="6">
        <v>1001253126</v>
      </c>
      <c r="D20" s="19">
        <f t="shared" si="0"/>
        <v>36742.340000000004</v>
      </c>
      <c r="E20" s="7">
        <v>29092.81</v>
      </c>
      <c r="F20" s="12">
        <f>2602.07+2000</f>
        <v>4602.07</v>
      </c>
      <c r="G20" s="12">
        <f>761.4+2286.06</f>
        <v>3047.46</v>
      </c>
      <c r="H20" s="6" t="s">
        <v>128</v>
      </c>
      <c r="I20" s="6" t="s">
        <v>95</v>
      </c>
      <c r="J20" s="8">
        <v>43061</v>
      </c>
      <c r="K20" s="6" t="s">
        <v>140</v>
      </c>
    </row>
    <row r="21" spans="1:11" x14ac:dyDescent="0.2">
      <c r="A21" s="6">
        <v>15</v>
      </c>
      <c r="B21" s="5" t="s">
        <v>42</v>
      </c>
      <c r="C21" s="6">
        <v>1001014375</v>
      </c>
      <c r="D21" s="19">
        <f t="shared" si="0"/>
        <v>38351.539999999994</v>
      </c>
      <c r="E21" s="7">
        <v>36165.68</v>
      </c>
      <c r="F21" s="12">
        <v>1421.52</v>
      </c>
      <c r="G21" s="12">
        <v>764.34</v>
      </c>
      <c r="H21" s="6" t="s">
        <v>87</v>
      </c>
      <c r="I21" s="6" t="s">
        <v>88</v>
      </c>
      <c r="J21" s="11">
        <v>42286</v>
      </c>
      <c r="K21" s="6" t="s">
        <v>112</v>
      </c>
    </row>
    <row r="22" spans="1:11" ht="25.5" x14ac:dyDescent="0.2">
      <c r="A22" s="6">
        <v>16</v>
      </c>
      <c r="B22" s="5" t="s">
        <v>35</v>
      </c>
      <c r="C22" s="6">
        <v>1001149573</v>
      </c>
      <c r="D22" s="19">
        <f t="shared" si="0"/>
        <v>38890.58</v>
      </c>
      <c r="E22" s="7">
        <v>36356.480000000003</v>
      </c>
      <c r="F22" s="12">
        <v>2000</v>
      </c>
      <c r="G22" s="12">
        <v>534.1</v>
      </c>
      <c r="H22" s="6" t="s">
        <v>127</v>
      </c>
      <c r="I22" s="6" t="s">
        <v>78</v>
      </c>
      <c r="J22" s="8">
        <v>42797</v>
      </c>
      <c r="K22" s="6" t="s">
        <v>136</v>
      </c>
    </row>
    <row r="23" spans="1:11" x14ac:dyDescent="0.2">
      <c r="A23" s="6">
        <v>17</v>
      </c>
      <c r="B23" s="5" t="s">
        <v>31</v>
      </c>
      <c r="C23" s="6">
        <v>1001002404</v>
      </c>
      <c r="D23" s="19">
        <f t="shared" si="0"/>
        <v>43403.88</v>
      </c>
      <c r="E23" s="7">
        <v>40482.81</v>
      </c>
      <c r="F23" s="12">
        <v>2000</v>
      </c>
      <c r="G23" s="12">
        <v>921.07</v>
      </c>
      <c r="H23" s="6" t="s">
        <v>126</v>
      </c>
      <c r="I23" s="6" t="s">
        <v>103</v>
      </c>
      <c r="J23" s="8">
        <v>42432</v>
      </c>
      <c r="K23" s="6" t="s">
        <v>155</v>
      </c>
    </row>
    <row r="24" spans="1:11" ht="38.25" x14ac:dyDescent="0.2">
      <c r="A24" s="6">
        <v>18</v>
      </c>
      <c r="B24" s="5" t="s">
        <v>41</v>
      </c>
      <c r="C24" s="6">
        <v>1001213733</v>
      </c>
      <c r="D24" s="19">
        <f t="shared" si="0"/>
        <v>43354.06</v>
      </c>
      <c r="E24" s="7">
        <v>40755.57</v>
      </c>
      <c r="F24" s="12">
        <v>2000</v>
      </c>
      <c r="G24" s="12">
        <v>598.49</v>
      </c>
      <c r="H24" s="6" t="s">
        <v>104</v>
      </c>
      <c r="I24" s="6" t="s">
        <v>105</v>
      </c>
      <c r="J24" s="8">
        <v>41943</v>
      </c>
      <c r="K24" s="9" t="s">
        <v>114</v>
      </c>
    </row>
    <row r="25" spans="1:11" ht="38.25" x14ac:dyDescent="0.2">
      <c r="A25" s="6">
        <v>19</v>
      </c>
      <c r="B25" s="5" t="s">
        <v>38</v>
      </c>
      <c r="C25" s="6">
        <v>1001201079</v>
      </c>
      <c r="D25" s="19">
        <f t="shared" si="0"/>
        <v>66472.739999999991</v>
      </c>
      <c r="E25" s="7">
        <v>48183.27</v>
      </c>
      <c r="F25" s="12">
        <f>2000*3</f>
        <v>6000</v>
      </c>
      <c r="G25" s="12">
        <f>10239.09+133.72+231.27+1685.39</f>
        <v>12289.47</v>
      </c>
      <c r="H25" s="6" t="s">
        <v>153</v>
      </c>
      <c r="I25" s="6" t="s">
        <v>133</v>
      </c>
      <c r="J25" s="11">
        <v>43187</v>
      </c>
      <c r="K25" s="6" t="s">
        <v>152</v>
      </c>
    </row>
    <row r="26" spans="1:11" ht="25.5" x14ac:dyDescent="0.2">
      <c r="A26" s="6">
        <v>20</v>
      </c>
      <c r="B26" s="5" t="s">
        <v>48</v>
      </c>
      <c r="C26" s="10">
        <v>470502772077</v>
      </c>
      <c r="D26" s="19">
        <f t="shared" si="0"/>
        <v>51982.700000000004</v>
      </c>
      <c r="E26" s="7">
        <v>49688.22</v>
      </c>
      <c r="F26" s="12">
        <v>2000</v>
      </c>
      <c r="G26" s="12">
        <v>294.48</v>
      </c>
      <c r="H26" s="6" t="s">
        <v>130</v>
      </c>
      <c r="I26" s="6" t="s">
        <v>98</v>
      </c>
      <c r="J26" s="8">
        <v>43185</v>
      </c>
      <c r="K26" s="6" t="s">
        <v>111</v>
      </c>
    </row>
    <row r="27" spans="1:11" ht="51" x14ac:dyDescent="0.2">
      <c r="A27" s="6">
        <v>21</v>
      </c>
      <c r="B27" s="9" t="s">
        <v>25</v>
      </c>
      <c r="C27" s="6">
        <v>1001256543</v>
      </c>
      <c r="D27" s="19">
        <f t="shared" si="0"/>
        <v>54549.060000000005</v>
      </c>
      <c r="E27" s="12">
        <v>51283.44</v>
      </c>
      <c r="F27" s="12">
        <v>2098.04</v>
      </c>
      <c r="G27" s="12">
        <v>1167.58</v>
      </c>
      <c r="H27" s="6" t="s">
        <v>69</v>
      </c>
      <c r="I27" s="6" t="s">
        <v>70</v>
      </c>
      <c r="J27" s="8">
        <v>43173</v>
      </c>
      <c r="K27" s="6" t="s">
        <v>122</v>
      </c>
    </row>
    <row r="28" spans="1:11" ht="25.5" x14ac:dyDescent="0.2">
      <c r="A28" s="6">
        <v>22</v>
      </c>
      <c r="B28" s="9" t="s">
        <v>19</v>
      </c>
      <c r="C28" s="6">
        <v>1001153080</v>
      </c>
      <c r="D28" s="19">
        <f t="shared" si="0"/>
        <v>56295.26</v>
      </c>
      <c r="E28" s="12">
        <v>52585.37</v>
      </c>
      <c r="F28" s="12">
        <v>2137.77</v>
      </c>
      <c r="G28" s="12">
        <v>1572.12</v>
      </c>
      <c r="H28" s="6" t="s">
        <v>64</v>
      </c>
      <c r="I28" s="6" t="s">
        <v>20</v>
      </c>
      <c r="J28" s="8">
        <v>43122</v>
      </c>
      <c r="K28" s="6" t="s">
        <v>21</v>
      </c>
    </row>
    <row r="29" spans="1:11" ht="25.5" x14ac:dyDescent="0.2">
      <c r="A29" s="6">
        <v>23</v>
      </c>
      <c r="B29" s="9" t="s">
        <v>18</v>
      </c>
      <c r="C29" s="6">
        <v>1001199006</v>
      </c>
      <c r="D29" s="19">
        <f t="shared" si="0"/>
        <v>70393.279999999999</v>
      </c>
      <c r="E29" s="12">
        <v>66505.02</v>
      </c>
      <c r="F29" s="12">
        <v>2707.43</v>
      </c>
      <c r="G29" s="12">
        <v>1180.83</v>
      </c>
      <c r="H29" s="6" t="s">
        <v>119</v>
      </c>
      <c r="I29" s="6" t="s">
        <v>108</v>
      </c>
      <c r="J29" s="8">
        <v>42874</v>
      </c>
      <c r="K29" s="6" t="s">
        <v>14</v>
      </c>
    </row>
    <row r="30" spans="1:11" ht="25.5" x14ac:dyDescent="0.2">
      <c r="A30" s="6">
        <v>24</v>
      </c>
      <c r="B30" s="9" t="s">
        <v>22</v>
      </c>
      <c r="C30" s="13" t="s">
        <v>180</v>
      </c>
      <c r="D30" s="19">
        <f t="shared" si="0"/>
        <v>83396.78</v>
      </c>
      <c r="E30" s="12">
        <v>78717.13</v>
      </c>
      <c r="F30" s="12">
        <v>2611.67</v>
      </c>
      <c r="G30" s="12">
        <v>2067.98</v>
      </c>
      <c r="H30" s="6" t="s">
        <v>65</v>
      </c>
      <c r="I30" s="6" t="s">
        <v>66</v>
      </c>
      <c r="J30" s="8">
        <v>43152</v>
      </c>
      <c r="K30" s="6" t="s">
        <v>141</v>
      </c>
    </row>
    <row r="31" spans="1:11" ht="25.5" x14ac:dyDescent="0.2">
      <c r="A31" s="6">
        <v>25</v>
      </c>
      <c r="B31" s="9" t="s">
        <v>11</v>
      </c>
      <c r="C31" s="6">
        <v>7813181596</v>
      </c>
      <c r="D31" s="19">
        <f t="shared" si="0"/>
        <v>95434.82</v>
      </c>
      <c r="E31" s="12">
        <v>91764.25</v>
      </c>
      <c r="F31" s="12">
        <v>3670.57</v>
      </c>
      <c r="G31" s="12">
        <v>0</v>
      </c>
      <c r="H31" s="6" t="s">
        <v>58</v>
      </c>
      <c r="I31" s="6" t="s">
        <v>12</v>
      </c>
      <c r="J31" s="8">
        <v>43147</v>
      </c>
      <c r="K31" s="6" t="s">
        <v>142</v>
      </c>
    </row>
    <row r="32" spans="1:11" ht="25.5" x14ac:dyDescent="0.2">
      <c r="A32" s="6">
        <v>26</v>
      </c>
      <c r="B32" s="9" t="s">
        <v>15</v>
      </c>
      <c r="C32" s="6">
        <v>1001098079</v>
      </c>
      <c r="D32" s="19">
        <f t="shared" si="0"/>
        <v>104294.42</v>
      </c>
      <c r="E32" s="12">
        <v>95555.39</v>
      </c>
      <c r="F32" s="12">
        <v>4009</v>
      </c>
      <c r="G32" s="12">
        <v>4730.03</v>
      </c>
      <c r="H32" s="6" t="s">
        <v>118</v>
      </c>
      <c r="I32" s="6" t="s">
        <v>59</v>
      </c>
      <c r="J32" s="8">
        <v>42927</v>
      </c>
      <c r="K32" s="6" t="s">
        <v>14</v>
      </c>
    </row>
    <row r="33" spans="1:11" ht="25.5" x14ac:dyDescent="0.2">
      <c r="A33" s="6">
        <v>27</v>
      </c>
      <c r="B33" s="9" t="s">
        <v>23</v>
      </c>
      <c r="C33" s="6">
        <v>1001240529</v>
      </c>
      <c r="D33" s="19">
        <f t="shared" si="0"/>
        <v>109583.53</v>
      </c>
      <c r="E33" s="12">
        <v>104585.7</v>
      </c>
      <c r="F33" s="12">
        <v>4162.6000000000004</v>
      </c>
      <c r="G33" s="12">
        <v>835.23</v>
      </c>
      <c r="H33" s="6" t="s">
        <v>67</v>
      </c>
      <c r="I33" s="6" t="s">
        <v>68</v>
      </c>
      <c r="J33" s="8">
        <v>43150</v>
      </c>
      <c r="K33" s="6" t="s">
        <v>145</v>
      </c>
    </row>
    <row r="34" spans="1:11" ht="51" x14ac:dyDescent="0.2">
      <c r="A34" s="6">
        <v>28</v>
      </c>
      <c r="B34" s="9" t="s">
        <v>28</v>
      </c>
      <c r="C34" s="6">
        <v>1001269510</v>
      </c>
      <c r="D34" s="19">
        <f t="shared" si="0"/>
        <v>113430.34</v>
      </c>
      <c r="E34" s="12">
        <v>106164.91</v>
      </c>
      <c r="F34" s="12">
        <f>1968.18+4144.63</f>
        <v>6112.81</v>
      </c>
      <c r="G34" s="12">
        <f>43.84+1108.78</f>
        <v>1152.6199999999999</v>
      </c>
      <c r="H34" s="6" t="s">
        <v>125</v>
      </c>
      <c r="I34" s="6" t="s">
        <v>73</v>
      </c>
      <c r="J34" s="8">
        <v>43173</v>
      </c>
      <c r="K34" s="6" t="s">
        <v>146</v>
      </c>
    </row>
    <row r="35" spans="1:11" ht="25.5" x14ac:dyDescent="0.2">
      <c r="A35" s="6">
        <v>29</v>
      </c>
      <c r="B35" s="9" t="s">
        <v>17</v>
      </c>
      <c r="C35" s="6">
        <v>1001184680</v>
      </c>
      <c r="D35" s="19">
        <f t="shared" si="0"/>
        <v>133194.56</v>
      </c>
      <c r="E35" s="12">
        <v>126673.13</v>
      </c>
      <c r="F35" s="12">
        <v>4850.32</v>
      </c>
      <c r="G35" s="12">
        <v>1671.11</v>
      </c>
      <c r="H35" s="6" t="s">
        <v>62</v>
      </c>
      <c r="I35" s="6" t="s">
        <v>63</v>
      </c>
      <c r="J35" s="8">
        <v>43150</v>
      </c>
      <c r="K35" s="6" t="s">
        <v>145</v>
      </c>
    </row>
    <row r="36" spans="1:11" x14ac:dyDescent="0.2">
      <c r="A36" s="6">
        <v>30</v>
      </c>
      <c r="B36" s="5" t="s">
        <v>56</v>
      </c>
      <c r="C36" s="6">
        <v>7805524063</v>
      </c>
      <c r="D36" s="19">
        <f t="shared" si="0"/>
        <v>168937.86</v>
      </c>
      <c r="E36" s="14">
        <v>158631.03</v>
      </c>
      <c r="F36" s="12">
        <f>2000+2529.54+3355.76</f>
        <v>7885.3</v>
      </c>
      <c r="G36" s="12">
        <f>216.68+1021.39+1183.46</f>
        <v>2421.5299999999997</v>
      </c>
      <c r="H36" s="6" t="s">
        <v>106</v>
      </c>
      <c r="I36" s="6" t="s">
        <v>57</v>
      </c>
      <c r="J36" s="8">
        <v>43185</v>
      </c>
      <c r="K36" s="6" t="s">
        <v>143</v>
      </c>
    </row>
    <row r="37" spans="1:11" ht="51" x14ac:dyDescent="0.2">
      <c r="A37" s="6">
        <v>31</v>
      </c>
      <c r="B37" s="9" t="s">
        <v>16</v>
      </c>
      <c r="C37" s="6">
        <v>1001155714</v>
      </c>
      <c r="D37" s="19">
        <f t="shared" si="0"/>
        <v>166954.75999999998</v>
      </c>
      <c r="E37" s="12">
        <v>160783.10999999999</v>
      </c>
      <c r="F37" s="12">
        <v>5834</v>
      </c>
      <c r="G37" s="12">
        <v>337.65</v>
      </c>
      <c r="H37" s="6" t="s">
        <v>60</v>
      </c>
      <c r="I37" s="6" t="s">
        <v>61</v>
      </c>
      <c r="J37" s="8">
        <v>43173</v>
      </c>
      <c r="K37" s="6" t="s">
        <v>144</v>
      </c>
    </row>
    <row r="38" spans="1:11" ht="25.5" x14ac:dyDescent="0.2">
      <c r="A38" s="6">
        <v>32</v>
      </c>
      <c r="B38" s="9" t="s">
        <v>27</v>
      </c>
      <c r="C38" s="6">
        <v>7811421010</v>
      </c>
      <c r="D38" s="19">
        <f t="shared" si="0"/>
        <v>207358.02</v>
      </c>
      <c r="E38" s="12">
        <v>194237.39</v>
      </c>
      <c r="F38" s="12">
        <v>7007.02</v>
      </c>
      <c r="G38" s="12">
        <v>6113.61</v>
      </c>
      <c r="H38" s="6" t="s">
        <v>71</v>
      </c>
      <c r="I38" s="6" t="s">
        <v>72</v>
      </c>
      <c r="J38" s="8">
        <v>43150</v>
      </c>
      <c r="K38" s="6" t="s">
        <v>145</v>
      </c>
    </row>
    <row r="39" spans="1:11" ht="25.5" x14ac:dyDescent="0.2">
      <c r="A39" s="6">
        <v>33</v>
      </c>
      <c r="B39" s="5" t="s">
        <v>52</v>
      </c>
      <c r="C39" s="6">
        <v>1001148040</v>
      </c>
      <c r="D39" s="19">
        <f t="shared" si="0"/>
        <v>384538.57999999996</v>
      </c>
      <c r="E39" s="14">
        <v>328442.98</v>
      </c>
      <c r="F39" s="12">
        <v>10481</v>
      </c>
      <c r="G39" s="12">
        <v>45614.6</v>
      </c>
      <c r="H39" s="6" t="s">
        <v>99</v>
      </c>
      <c r="I39" s="6" t="s">
        <v>53</v>
      </c>
      <c r="J39" s="8">
        <v>43158</v>
      </c>
      <c r="K39" s="6" t="s">
        <v>147</v>
      </c>
    </row>
    <row r="40" spans="1:11" ht="63.75" x14ac:dyDescent="0.2">
      <c r="A40" s="6">
        <v>34</v>
      </c>
      <c r="B40" s="9" t="s">
        <v>24</v>
      </c>
      <c r="C40" s="6">
        <v>1001238505</v>
      </c>
      <c r="D40" s="19">
        <f t="shared" si="0"/>
        <v>347282.36000000004</v>
      </c>
      <c r="E40" s="12">
        <v>342105.71</v>
      </c>
      <c r="F40" s="12">
        <v>0</v>
      </c>
      <c r="G40" s="12">
        <f>1076.71+902.25+2109.9+309.88+777.91</f>
        <v>5176.6499999999996</v>
      </c>
      <c r="H40" s="6" t="s">
        <v>120</v>
      </c>
      <c r="I40" s="6" t="s">
        <v>121</v>
      </c>
      <c r="J40" s="8">
        <v>43157</v>
      </c>
      <c r="K40" s="6" t="s">
        <v>158</v>
      </c>
    </row>
    <row r="41" spans="1:11" ht="25.5" x14ac:dyDescent="0.2">
      <c r="A41" s="6">
        <v>35</v>
      </c>
      <c r="B41" s="9" t="s">
        <v>26</v>
      </c>
      <c r="C41" s="6">
        <v>1001230111</v>
      </c>
      <c r="D41" s="19">
        <f t="shared" si="0"/>
        <v>398788.36000000004</v>
      </c>
      <c r="E41" s="12">
        <v>342151.28</v>
      </c>
      <c r="F41" s="12">
        <f>2724+3005+6507+3123</f>
        <v>15359</v>
      </c>
      <c r="G41" s="12">
        <f>3199.7+972.56+18339.4+18766.42</f>
        <v>41278.080000000002</v>
      </c>
      <c r="H41" s="6" t="s">
        <v>123</v>
      </c>
      <c r="I41" s="6" t="s">
        <v>124</v>
      </c>
      <c r="J41" s="8">
        <v>43157</v>
      </c>
      <c r="K41" s="6" t="s">
        <v>148</v>
      </c>
    </row>
    <row r="42" spans="1:11" ht="38.25" x14ac:dyDescent="0.2">
      <c r="A42" s="6">
        <v>36</v>
      </c>
      <c r="B42" s="9" t="s">
        <v>13</v>
      </c>
      <c r="C42" s="6">
        <v>1001075219</v>
      </c>
      <c r="D42" s="19">
        <f t="shared" si="0"/>
        <v>440763.66999999993</v>
      </c>
      <c r="E42" s="12">
        <v>401649.85</v>
      </c>
      <c r="F42" s="12">
        <f>11467.4+1995.76</f>
        <v>13463.16</v>
      </c>
      <c r="G42" s="12">
        <f>1096.3+24508.73+45.63</f>
        <v>25650.66</v>
      </c>
      <c r="H42" s="6" t="s">
        <v>116</v>
      </c>
      <c r="I42" s="6" t="s">
        <v>117</v>
      </c>
      <c r="J42" s="8">
        <v>42797</v>
      </c>
      <c r="K42" s="6" t="s">
        <v>14</v>
      </c>
    </row>
    <row r="43" spans="1:11" ht="63.75" x14ac:dyDescent="0.2">
      <c r="A43" s="6">
        <v>37</v>
      </c>
      <c r="B43" s="9" t="s">
        <v>6</v>
      </c>
      <c r="C43" s="6">
        <v>1001022150</v>
      </c>
      <c r="D43" s="19">
        <f t="shared" si="0"/>
        <v>486382.45</v>
      </c>
      <c r="E43" s="12">
        <v>405240.02</v>
      </c>
      <c r="F43" s="12">
        <v>11832.69</v>
      </c>
      <c r="G43" s="12">
        <v>69309.740000000005</v>
      </c>
      <c r="H43" s="6" t="s">
        <v>7</v>
      </c>
      <c r="I43" s="6" t="s">
        <v>8</v>
      </c>
      <c r="J43" s="11">
        <v>43187</v>
      </c>
      <c r="K43" s="6" t="s">
        <v>151</v>
      </c>
    </row>
    <row r="44" spans="1:11" ht="51" x14ac:dyDescent="0.2">
      <c r="A44" s="6">
        <v>38</v>
      </c>
      <c r="B44" s="5" t="s">
        <v>50</v>
      </c>
      <c r="C44" s="6">
        <v>1001090954</v>
      </c>
      <c r="D44" s="19">
        <f t="shared" si="0"/>
        <v>1880119.97</v>
      </c>
      <c r="E44" s="14">
        <v>1541145.77</v>
      </c>
      <c r="F44" s="12">
        <v>30183</v>
      </c>
      <c r="G44" s="12">
        <v>308791.2</v>
      </c>
      <c r="H44" s="6" t="s">
        <v>132</v>
      </c>
      <c r="I44" s="6" t="s">
        <v>51</v>
      </c>
      <c r="J44" s="8">
        <v>43181</v>
      </c>
      <c r="K44" s="6" t="s">
        <v>154</v>
      </c>
    </row>
    <row r="45" spans="1:11" ht="25.5" x14ac:dyDescent="0.2">
      <c r="A45" s="6">
        <v>39</v>
      </c>
      <c r="B45" s="5" t="s">
        <v>54</v>
      </c>
      <c r="C45" s="6">
        <v>1001143003</v>
      </c>
      <c r="D45" s="19">
        <f t="shared" si="0"/>
        <v>2028975.9300000002</v>
      </c>
      <c r="E45" s="14">
        <v>1584673.03</v>
      </c>
      <c r="F45" s="12">
        <v>32174</v>
      </c>
      <c r="G45" s="12">
        <v>412128.9</v>
      </c>
      <c r="H45" s="6" t="s">
        <v>107</v>
      </c>
      <c r="I45" s="6" t="s">
        <v>55</v>
      </c>
      <c r="J45" s="8">
        <v>43178</v>
      </c>
      <c r="K45" s="6" t="s">
        <v>110</v>
      </c>
    </row>
    <row r="46" spans="1:11" ht="25.5" x14ac:dyDescent="0.2">
      <c r="A46" s="6">
        <v>40</v>
      </c>
      <c r="B46" s="9" t="s">
        <v>29</v>
      </c>
      <c r="C46" s="6">
        <v>1020177618</v>
      </c>
      <c r="D46" s="19">
        <f t="shared" si="0"/>
        <v>2951136.5599999996</v>
      </c>
      <c r="E46" s="12">
        <v>2849480.59</v>
      </c>
      <c r="F46" s="12">
        <f>7369.81+11729.74+7755+3868.52+9188+9725.48+3763.67+5450.08+9852</f>
        <v>68702.3</v>
      </c>
      <c r="G46" s="12">
        <f>3767.28+3351.64+1190.35+14248.34+3979.56+2218.85+1737.67+488.84+1971.14</f>
        <v>32953.670000000006</v>
      </c>
      <c r="H46" s="6" t="s">
        <v>109</v>
      </c>
      <c r="I46" s="6" t="s">
        <v>30</v>
      </c>
      <c r="J46" s="8">
        <v>43164</v>
      </c>
      <c r="K46" s="6" t="s">
        <v>149</v>
      </c>
    </row>
    <row r="47" spans="1:11" ht="63.75" x14ac:dyDescent="0.2">
      <c r="A47" s="6">
        <v>41</v>
      </c>
      <c r="B47" s="9" t="s">
        <v>3</v>
      </c>
      <c r="C47" s="6">
        <v>1001001418</v>
      </c>
      <c r="D47" s="19">
        <f t="shared" si="0"/>
        <v>3173699.37</v>
      </c>
      <c r="E47" s="12">
        <v>2893414.42</v>
      </c>
      <c r="F47" s="12">
        <v>0</v>
      </c>
      <c r="G47" s="12">
        <v>280284.95</v>
      </c>
      <c r="H47" s="6" t="s">
        <v>5</v>
      </c>
      <c r="I47" s="6" t="s">
        <v>4</v>
      </c>
      <c r="J47" s="8">
        <v>43152</v>
      </c>
      <c r="K47" s="6" t="s">
        <v>150</v>
      </c>
    </row>
    <row r="48" spans="1:11" ht="63.75" x14ac:dyDescent="0.2">
      <c r="A48" s="6">
        <v>42</v>
      </c>
      <c r="B48" s="9" t="s">
        <v>9</v>
      </c>
      <c r="C48" s="6">
        <v>1001012040</v>
      </c>
      <c r="D48" s="19">
        <f t="shared" si="0"/>
        <v>7752514.2300000004</v>
      </c>
      <c r="E48" s="12">
        <v>7199260.79</v>
      </c>
      <c r="F48" s="12">
        <f>46638+38878</f>
        <v>85516</v>
      </c>
      <c r="G48" s="12">
        <f>100000+367737.44</f>
        <v>467737.44</v>
      </c>
      <c r="H48" s="6" t="s">
        <v>10</v>
      </c>
      <c r="I48" s="6" t="s">
        <v>115</v>
      </c>
      <c r="J48" s="8">
        <v>43150</v>
      </c>
      <c r="K48" s="6" t="s">
        <v>159</v>
      </c>
    </row>
    <row r="49" spans="1:11" ht="25.5" x14ac:dyDescent="0.2">
      <c r="A49" s="6">
        <v>43</v>
      </c>
      <c r="B49" s="6" t="s">
        <v>160</v>
      </c>
      <c r="C49" s="6">
        <v>1001094148</v>
      </c>
      <c r="D49" s="19">
        <f t="shared" si="0"/>
        <v>131619.43</v>
      </c>
      <c r="E49" s="12">
        <v>121517.02</v>
      </c>
      <c r="F49" s="12">
        <v>4804</v>
      </c>
      <c r="G49" s="12">
        <v>5298.41</v>
      </c>
      <c r="H49" s="6" t="s">
        <v>161</v>
      </c>
      <c r="I49" s="6" t="s">
        <v>168</v>
      </c>
      <c r="J49" s="8">
        <v>43159</v>
      </c>
      <c r="K49" s="6" t="s">
        <v>171</v>
      </c>
    </row>
    <row r="50" spans="1:11" ht="89.25" x14ac:dyDescent="0.2">
      <c r="A50" s="6">
        <v>44</v>
      </c>
      <c r="B50" s="6" t="s">
        <v>162</v>
      </c>
      <c r="C50" s="6">
        <v>1001146068</v>
      </c>
      <c r="D50" s="19">
        <f t="shared" si="0"/>
        <v>179986.27</v>
      </c>
      <c r="E50" s="12">
        <v>168500.93</v>
      </c>
      <c r="F50" s="12">
        <v>6344</v>
      </c>
      <c r="G50" s="12">
        <v>5141.34</v>
      </c>
      <c r="H50" s="6" t="s">
        <v>166</v>
      </c>
      <c r="I50" s="6" t="s">
        <v>169</v>
      </c>
      <c r="J50" s="8">
        <v>43147</v>
      </c>
      <c r="K50" s="6" t="s">
        <v>172</v>
      </c>
    </row>
    <row r="51" spans="1:11" x14ac:dyDescent="0.2">
      <c r="A51" s="6">
        <v>45</v>
      </c>
      <c r="B51" s="6" t="s">
        <v>163</v>
      </c>
      <c r="C51" s="6">
        <v>1001221886</v>
      </c>
      <c r="D51" s="19">
        <f t="shared" si="0"/>
        <v>203658.03</v>
      </c>
      <c r="E51" s="12">
        <v>186971.71</v>
      </c>
      <c r="F51" s="12">
        <f>6727.9+6000</f>
        <v>12727.9</v>
      </c>
      <c r="G51" s="12">
        <v>3958.42</v>
      </c>
      <c r="H51" s="6" t="s">
        <v>167</v>
      </c>
      <c r="I51" s="6" t="s">
        <v>170</v>
      </c>
      <c r="J51" s="8">
        <v>41935</v>
      </c>
      <c r="K51" s="6" t="s">
        <v>185</v>
      </c>
    </row>
    <row r="52" spans="1:11" ht="38.25" x14ac:dyDescent="0.2">
      <c r="A52" s="6">
        <v>46</v>
      </c>
      <c r="B52" s="6" t="s">
        <v>164</v>
      </c>
      <c r="C52" s="6">
        <v>1001097766</v>
      </c>
      <c r="D52" s="19">
        <f t="shared" si="0"/>
        <v>23820.45</v>
      </c>
      <c r="E52" s="12">
        <v>14493.58</v>
      </c>
      <c r="F52" s="12">
        <f>2000*3</f>
        <v>6000</v>
      </c>
      <c r="G52" s="12">
        <f>245.3+67.1+3014.47</f>
        <v>3326.87</v>
      </c>
      <c r="H52" s="6" t="s">
        <v>165</v>
      </c>
      <c r="I52" s="6" t="s">
        <v>174</v>
      </c>
      <c r="J52" s="8" t="s">
        <v>173</v>
      </c>
      <c r="K52" s="6" t="s">
        <v>175</v>
      </c>
    </row>
    <row r="53" spans="1:11" x14ac:dyDescent="0.2">
      <c r="A53" s="20"/>
      <c r="B53" s="20" t="s">
        <v>188</v>
      </c>
      <c r="C53" s="20"/>
      <c r="D53" s="19">
        <f>SUM(D7:D52)</f>
        <v>22196786.120000001</v>
      </c>
      <c r="E53" s="19">
        <f t="shared" ref="E53:G53" si="1">SUM(E7:E52)</f>
        <v>20052965.129999999</v>
      </c>
      <c r="F53" s="19">
        <f t="shared" si="1"/>
        <v>390743.68000000005</v>
      </c>
      <c r="G53" s="19">
        <f t="shared" si="1"/>
        <v>1753077.31</v>
      </c>
      <c r="H53" s="20"/>
      <c r="I53" s="20"/>
      <c r="J53" s="20"/>
      <c r="K53" s="20"/>
    </row>
  </sheetData>
  <mergeCells count="9">
    <mergeCell ref="I4:I5"/>
    <mergeCell ref="J4:J5"/>
    <mergeCell ref="K4:K5"/>
    <mergeCell ref="A4:A5"/>
    <mergeCell ref="B4:B5"/>
    <mergeCell ref="C4:C5"/>
    <mergeCell ref="D4:D5"/>
    <mergeCell ref="E4:G4"/>
    <mergeCell ref="H4:H5"/>
  </mergeCells>
  <phoneticPr fontId="0" type="noConversion"/>
  <pageMargins left="0.39370078740157483" right="0.31496062992125984" top="0.51181102362204722" bottom="0.43307086614173229" header="0.31496062992125984" footer="0.31496062992125984"/>
  <pageSetup paperSize="9" scale="46" fitToHeight="0" orientation="portrait" r:id="rId1"/>
  <headerFooter>
    <oddHeader>&amp;RПриложение №1 к Договору возмездного оказания услуг от __________2018г.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leshkevich.e</dc:creator>
  <cp:lastModifiedBy>Лешкевич Евгения Александровна</cp:lastModifiedBy>
  <cp:lastPrinted>2018-06-19T08:21:52Z</cp:lastPrinted>
  <dcterms:created xsi:type="dcterms:W3CDTF">2018-03-14T12:30:22Z</dcterms:created>
  <dcterms:modified xsi:type="dcterms:W3CDTF">2018-07-17T07:37:48Z</dcterms:modified>
</cp:coreProperties>
</file>